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은지\2인이상견적수의(입찰)\44. 송정배수펌프장 전력설비 노후 부품 교체공사\"/>
    </mc:Choice>
  </mc:AlternateContent>
  <xr:revisionPtr revIDLastSave="0" documentId="8_{A9310715-4F66-41DC-A91A-426509EB2064}" xr6:coauthVersionLast="36" xr6:coauthVersionMax="36" xr10:uidLastSave="{00000000-0000-0000-0000-000000000000}"/>
  <bookViews>
    <workbookView xWindow="-28920" yWindow="-120" windowWidth="29040" windowHeight="15720" tabRatio="1000" firstSheet="1" activeTab="1" xr2:uid="{00000000-000D-0000-FFFF-FFFF00000000}"/>
  </bookViews>
  <sheets>
    <sheet name="000000" sheetId="22" state="veryHidden" r:id="rId1"/>
    <sheet name="원가계산" sheetId="112" r:id="rId2"/>
    <sheet name="내역서" sheetId="199" r:id="rId3"/>
    <sheet name="관급자재" sheetId="197" state="hidden" r:id="rId4"/>
    <sheet name="한전공사비" sheetId="152" state="hidden" r:id="rId5"/>
    <sheet name="한전불입금" sheetId="210" state="hidden" r:id="rId6"/>
    <sheet name="토목단가목록" sheetId="220" state="hidden" r:id="rId7"/>
    <sheet name="단가기초산출" sheetId="221" state="hidden" r:id="rId8"/>
    <sheet name="일위대가 H=1200이하" sheetId="186" state="hidden" r:id="rId9"/>
    <sheet name="전선관배관토공물량산출 (2)" sheetId="163" state="hidden" r:id="rId10"/>
    <sheet name="건설기계" sheetId="222" state="hidden" r:id="rId11"/>
    <sheet name="전선관배관토공물량산출" sheetId="161" state="hidden" r:id="rId12"/>
    <sheet name="기초산출" sheetId="212" state="hidden" r:id="rId13"/>
    <sheet name="단가대비표" sheetId="219" state="hidden" r:id="rId14"/>
    <sheet name="가로등설치비 " sheetId="214" state="hidden" r:id="rId15"/>
    <sheet name="가로등철거비" sheetId="196" state="hidden" r:id="rId16"/>
    <sheet name="수량집계" sheetId="149" state="hidden" r:id="rId17"/>
  </sheets>
  <definedNames>
    <definedName name="_" localSheetId="12" hidden="1">#REF!</definedName>
    <definedName name="_.사급자재대" localSheetId="11">#REF!</definedName>
    <definedName name="_.사급자재대" localSheetId="9">#REF!</definedName>
    <definedName name="_.사급자재대" localSheetId="5">#N/A</definedName>
    <definedName name="__" localSheetId="11">#REF!</definedName>
    <definedName name="__" localSheetId="9">#REF!</definedName>
    <definedName name="__" localSheetId="5">#REF!</definedName>
    <definedName name="___" localSheetId="5">#REF!</definedName>
    <definedName name="___??1????" localSheetId="5">#N/A</definedName>
    <definedName name="___??2????" localSheetId="5">#N/A</definedName>
    <definedName name="___??3????" localSheetId="5">#N/A</definedName>
    <definedName name="___??4????" localSheetId="5">#N/A</definedName>
    <definedName name="___??5????" localSheetId="5">#N/A</definedName>
    <definedName name="___??6????" localSheetId="5">#N/A</definedName>
    <definedName name="____" localSheetId="11">#REF!</definedName>
    <definedName name="____" localSheetId="9">#REF!</definedName>
    <definedName name="____" localSheetId="5">#REF!</definedName>
    <definedName name="______" localSheetId="11">#REF!</definedName>
    <definedName name="______" localSheetId="9">#REF!</definedName>
    <definedName name="_______" localSheetId="11">#REF!</definedName>
    <definedName name="_______" localSheetId="9">#REF!</definedName>
    <definedName name="__________0" localSheetId="11">#REF!</definedName>
    <definedName name="__________0" localSheetId="9">#REF!</definedName>
    <definedName name="__________11" localSheetId="11">#REF!</definedName>
    <definedName name="__________11" localSheetId="9">#REF!</definedName>
    <definedName name="__________12" localSheetId="11">#REF!</definedName>
    <definedName name="__________12" localSheetId="9">#REF!</definedName>
    <definedName name="_________0" localSheetId="11">#REF!</definedName>
    <definedName name="_________0" localSheetId="9">#REF!</definedName>
    <definedName name="_________11" localSheetId="11">#REF!</definedName>
    <definedName name="_________11" localSheetId="9">#REF!</definedName>
    <definedName name="_________12" localSheetId="11">#REF!</definedName>
    <definedName name="_________12" localSheetId="9">#REF!</definedName>
    <definedName name="______AUS1" localSheetId="5">BlankMacro1</definedName>
    <definedName name="_____A81620" localSheetId="5">#N/A</definedName>
    <definedName name="____AUS1" localSheetId="5">BlankMacro1</definedName>
    <definedName name="____DOG1" localSheetId="5">#N/A</definedName>
    <definedName name="____DOG2" localSheetId="5">#N/A</definedName>
    <definedName name="____DOG3" localSheetId="5">#N/A</definedName>
    <definedName name="____DOG4" localSheetId="5">#N/A</definedName>
    <definedName name="____JA2" localSheetId="5">#N/A</definedName>
    <definedName name="____ll15" localSheetId="5">#N/A</definedName>
    <definedName name="____LP1" localSheetId="5">#N/A</definedName>
    <definedName name="____LP2" localSheetId="5">#N/A</definedName>
    <definedName name="____LP3" localSheetId="5">#N/A</definedName>
    <definedName name="____LPB1" localSheetId="5">#N/A</definedName>
    <definedName name="____LPK1" localSheetId="5">#N/A</definedName>
    <definedName name="____LU1" localSheetId="5">#N/A</definedName>
    <definedName name="____LU2" localSheetId="5">#N/A</definedName>
    <definedName name="____LV01" localSheetId="5">#N/A</definedName>
    <definedName name="____PI48" localSheetId="5">#N/A</definedName>
    <definedName name="____PI60" localSheetId="5">#N/A</definedName>
    <definedName name="____RO110" localSheetId="5">#N/A</definedName>
    <definedName name="____RO22" localSheetId="5">#N/A</definedName>
    <definedName name="____RO35" localSheetId="5">#N/A</definedName>
    <definedName name="____RO60" localSheetId="5">#N/A</definedName>
    <definedName name="____RO80" localSheetId="5">#N/A</definedName>
    <definedName name="____sub4" localSheetId="5">#N/A</definedName>
    <definedName name="____sub5" localSheetId="5">#N/A</definedName>
    <definedName name="____SUM1" localSheetId="5">#N/A</definedName>
    <definedName name="____SUM10" localSheetId="5">#N/A</definedName>
    <definedName name="____SUM11" localSheetId="5">#N/A</definedName>
    <definedName name="____SUM12" localSheetId="5">#N/A</definedName>
    <definedName name="____SUM13" localSheetId="5">#N/A</definedName>
    <definedName name="____SUM14" localSheetId="5">#N/A</definedName>
    <definedName name="____SUM15" localSheetId="5">#N/A</definedName>
    <definedName name="____SUM16" localSheetId="5">#N/A</definedName>
    <definedName name="____SUM17" localSheetId="5">#N/A</definedName>
    <definedName name="____SUM18" localSheetId="5">#N/A</definedName>
    <definedName name="____SUM19" localSheetId="5">#N/A</definedName>
    <definedName name="____SUM2" localSheetId="5">#N/A</definedName>
    <definedName name="____SUM3" localSheetId="5">#N/A</definedName>
    <definedName name="____SUM4" localSheetId="5">#N/A</definedName>
    <definedName name="____SUM5" localSheetId="5">#N/A</definedName>
    <definedName name="____SUM6" localSheetId="5">#N/A</definedName>
    <definedName name="____SUM7" localSheetId="5">#N/A</definedName>
    <definedName name="____SUM8" localSheetId="5">#N/A</definedName>
    <definedName name="____SUM9" localSheetId="5">#N/A</definedName>
    <definedName name="____TON1" localSheetId="5">#N/A</definedName>
    <definedName name="____TON2" localSheetId="5">#N/A</definedName>
    <definedName name="____UP1" localSheetId="5">#N/A</definedName>
    <definedName name="____UP2" localSheetId="5">#N/A</definedName>
    <definedName name="____WW2" localSheetId="5">#N/A</definedName>
    <definedName name="____WW6" localSheetId="5">#N/A</definedName>
    <definedName name="___AUS1" localSheetId="5">BlankMacro1</definedName>
    <definedName name="___DOG22" localSheetId="5">#N/A</definedName>
    <definedName name="___DOG33" localSheetId="5">#N/A</definedName>
    <definedName name="___ELP100" localSheetId="5">#N/A</definedName>
    <definedName name="___ELP50" localSheetId="5">#N/A</definedName>
    <definedName name="___ELP80" localSheetId="5">#N/A</definedName>
    <definedName name="___l1" localSheetId="5">#N/A</definedName>
    <definedName name="___LP2" localSheetId="5">#N/A</definedName>
    <definedName name="___LP3" localSheetId="5">#N/A</definedName>
    <definedName name="___LV02" localSheetId="5">#N/A</definedName>
    <definedName name="___NMB96" localSheetId="5">#N/A</definedName>
    <definedName name="___RO45" localSheetId="5">#N/A</definedName>
    <definedName name="___SS200" localSheetId="5">#N/A</definedName>
    <definedName name="___ss300" localSheetId="5">#N/A</definedName>
    <definedName name="___ss400" localSheetId="5">#N/A</definedName>
    <definedName name="___SUB1" localSheetId="5">#N/A</definedName>
    <definedName name="___SUB2" localSheetId="5">#N/A</definedName>
    <definedName name="___SUB3" localSheetId="5">#N/A</definedName>
    <definedName name="___sub4" localSheetId="5">#N/A</definedName>
    <definedName name="___sub5" localSheetId="5">#N/A</definedName>
    <definedName name="___WW3" localSheetId="5">#N/A</definedName>
    <definedName name="___WW7" localSheetId="5">#N/A</definedName>
    <definedName name="___WW8" localSheetId="5">#N/A</definedName>
    <definedName name="__123Graph_A" localSheetId="5" hidden="1">#N/A</definedName>
    <definedName name="__123Graph_A" hidden="1">#REF!</definedName>
    <definedName name="__123Graph_APOWERSAV" hidden="1">#REF!</definedName>
    <definedName name="__123Graph_B" localSheetId="5" hidden="1">#N/A</definedName>
    <definedName name="__123Graph_B" hidden="1">#REF!</definedName>
    <definedName name="__123Graph_BPOWERSAV" hidden="1">#REF!</definedName>
    <definedName name="__123Graph_C" localSheetId="5" hidden="1">#N/A</definedName>
    <definedName name="__123Graph_C" hidden="1">#REF!</definedName>
    <definedName name="__123Graph_D" localSheetId="5" hidden="1">#N/A</definedName>
    <definedName name="__123Graph_D" hidden="1">#REF!</definedName>
    <definedName name="__123Graph_E" localSheetId="5" hidden="1">#N/A</definedName>
    <definedName name="__123Graph_E" hidden="1">#REF!</definedName>
    <definedName name="__123Graph_X" localSheetId="5" hidden="1">#N/A</definedName>
    <definedName name="__123Graph_X" hidden="1">#REF!</definedName>
    <definedName name="__123Graph_XPOWERSAV" hidden="1">#REF!</definedName>
    <definedName name="__A1" localSheetId="5">#N/A</definedName>
    <definedName name="__A81620" localSheetId="11">#REF!</definedName>
    <definedName name="__A81620" localSheetId="9">#REF!</definedName>
    <definedName name="__A81620" localSheetId="5">#N/A</definedName>
    <definedName name="__AUS1" localSheetId="5">BlankMacro1</definedName>
    <definedName name="__bar10" localSheetId="5">#N/A</definedName>
    <definedName name="__bar13" localSheetId="5">#N/A</definedName>
    <definedName name="__bar16" localSheetId="5">#N/A</definedName>
    <definedName name="__bar19" localSheetId="5">#N/A</definedName>
    <definedName name="__bar22" localSheetId="5">#N/A</definedName>
    <definedName name="__bar25" localSheetId="5">#N/A</definedName>
    <definedName name="__bar29" localSheetId="5">#N/A</definedName>
    <definedName name="__bar32" localSheetId="5">#N/A</definedName>
    <definedName name="__BVS1" localSheetId="5">#N/A</definedName>
    <definedName name="__BVS2" localSheetId="5">#N/A</definedName>
    <definedName name="__D1" localSheetId="5">#N/A</definedName>
    <definedName name="__D2" localSheetId="5">#N/A</definedName>
    <definedName name="__DOG1" localSheetId="5">#N/A</definedName>
    <definedName name="__DOG2" localSheetId="5">#N/A</definedName>
    <definedName name="__DOG22" localSheetId="5">#N/A</definedName>
    <definedName name="__DOG3" localSheetId="5">#N/A</definedName>
    <definedName name="__DOG33" localSheetId="5">#N/A</definedName>
    <definedName name="__DOG4" localSheetId="5">#N/A</definedName>
    <definedName name="__E81161" localSheetId="5">#N/A</definedName>
    <definedName name="__ELL1" localSheetId="5">#N/A</definedName>
    <definedName name="__ELL2" localSheetId="5">#N/A</definedName>
    <definedName name="__ELP100" localSheetId="5">#N/A</definedName>
    <definedName name="__ELP50" localSheetId="5">#N/A</definedName>
    <definedName name="__ELP80" localSheetId="5">#N/A</definedName>
    <definedName name="__H81192" localSheetId="5">#N/A</definedName>
    <definedName name="__H91164" localSheetId="5">#N/A</definedName>
    <definedName name="__HSH1" localSheetId="5">#N/A</definedName>
    <definedName name="__HSH2" localSheetId="5">#N/A</definedName>
    <definedName name="__IL1" localSheetId="5">#N/A</definedName>
    <definedName name="__IntlFixup" hidden="1">TRUE</definedName>
    <definedName name="__IV65999" localSheetId="5">#N/A</definedName>
    <definedName name="__IV66000" localSheetId="5">#N/A</definedName>
    <definedName name="__IV69999" localSheetId="5">#N/A</definedName>
    <definedName name="__IV70000" localSheetId="5">#N/A</definedName>
    <definedName name="__IV99999" localSheetId="5">#N/A</definedName>
    <definedName name="__JJ21" localSheetId="5">#N/A</definedName>
    <definedName name="__JK21" localSheetId="5">#N/A</definedName>
    <definedName name="__JN21" localSheetId="5">#N/A</definedName>
    <definedName name="__JOI13" localSheetId="5">#N/A</definedName>
    <definedName name="__JS1" localSheetId="5">#N/A</definedName>
    <definedName name="__JS2" localSheetId="5">#N/A</definedName>
    <definedName name="__ll15" localSheetId="5">#N/A</definedName>
    <definedName name="__LP2" localSheetId="5">#N/A</definedName>
    <definedName name="__LP3" localSheetId="5">#N/A</definedName>
    <definedName name="__LP4" localSheetId="5">#N/A</definedName>
    <definedName name="__LS1" localSheetId="5">#N/A</definedName>
    <definedName name="__LS2" localSheetId="5">#N/A</definedName>
    <definedName name="__LS3" localSheetId="5">#N/A</definedName>
    <definedName name="__LS4" localSheetId="5">#N/A</definedName>
    <definedName name="__LV02" localSheetId="5">#N/A</definedName>
    <definedName name="__NMB96" localSheetId="5">#N/A</definedName>
    <definedName name="__NP1" localSheetId="5">#N/A</definedName>
    <definedName name="__NP2" localSheetId="5">#N/A</definedName>
    <definedName name="__NS1" localSheetId="5">#N/A</definedName>
    <definedName name="__NS2" localSheetId="5">#N/A</definedName>
    <definedName name="__NS3" localSheetId="5">#N/A</definedName>
    <definedName name="__NS4" localSheetId="5">#N/A</definedName>
    <definedName name="__NSH1" localSheetId="5">#N/A</definedName>
    <definedName name="__NSH2" localSheetId="5">#N/A</definedName>
    <definedName name="__pa1" localSheetId="5">#N/A</definedName>
    <definedName name="__pa2" localSheetId="5">#N/A</definedName>
    <definedName name="__PAG1" localSheetId="5">#N/A</definedName>
    <definedName name="__PAG2" localSheetId="5">#N/A</definedName>
    <definedName name="__PAG3" localSheetId="5">#N/A</definedName>
    <definedName name="__PAG4" localSheetId="5">#N/A</definedName>
    <definedName name="__PAG5" localSheetId="5">#N/A</definedName>
    <definedName name="__PB1" localSheetId="5">#N/A</definedName>
    <definedName name="__PB2" localSheetId="5">#N/A</definedName>
    <definedName name="__PB3" localSheetId="5">#N/A</definedName>
    <definedName name="__PD1" localSheetId="5">#N/A</definedName>
    <definedName name="__PD11" localSheetId="5">#N/A</definedName>
    <definedName name="__PD2" localSheetId="5">#N/A</definedName>
    <definedName name="__PD22" localSheetId="5">#N/A</definedName>
    <definedName name="__PD3" localSheetId="5">#N/A</definedName>
    <definedName name="__PD33" localSheetId="5">#N/A</definedName>
    <definedName name="__PD4" localSheetId="5">#N/A</definedName>
    <definedName name="__PD44" localSheetId="5">#N/A</definedName>
    <definedName name="__PD5" localSheetId="5">#N/A</definedName>
    <definedName name="__PD55" localSheetId="5">#N/A</definedName>
    <definedName name="__PDA2" hidden="1">{#N/A,#N/A,FALSE,"9612"}</definedName>
    <definedName name="__PDX1" localSheetId="5">#N/A</definedName>
    <definedName name="__PDX2" localSheetId="5">#N/A</definedName>
    <definedName name="__PDX3" localSheetId="5">#N/A</definedName>
    <definedName name="__PDX4" localSheetId="5">#N/A</definedName>
    <definedName name="__PDX5" localSheetId="5">#N/A</definedName>
    <definedName name="__PI48" localSheetId="5">#N/A</definedName>
    <definedName name="__PI60" localSheetId="5">#N/A</definedName>
    <definedName name="__pl1" localSheetId="5">#N/A</definedName>
    <definedName name="__PL2" localSheetId="5">#N/A</definedName>
    <definedName name="__PL3" localSheetId="5">#N/A</definedName>
    <definedName name="__Q1" localSheetId="5">#N/A</definedName>
    <definedName name="__Q2" localSheetId="5">#N/A</definedName>
    <definedName name="__Q3" localSheetId="5">#N/A</definedName>
    <definedName name="__RO110" localSheetId="5">#N/A</definedName>
    <definedName name="__RO22" localSheetId="5">#N/A</definedName>
    <definedName name="__RO35" localSheetId="5">#N/A</definedName>
    <definedName name="__RO45" localSheetId="5">#N/A</definedName>
    <definedName name="__RO60" localSheetId="5">#N/A</definedName>
    <definedName name="__RO80" localSheetId="5">#N/A</definedName>
    <definedName name="__SA1" localSheetId="5">#N/A</definedName>
    <definedName name="__SBB1" localSheetId="5">#N/A</definedName>
    <definedName name="__SBB2" localSheetId="5">#N/A</definedName>
    <definedName name="__SBB3" localSheetId="5">#N/A</definedName>
    <definedName name="__SBB4" localSheetId="5">#N/A</definedName>
    <definedName name="__SBB5" localSheetId="5">#N/A</definedName>
    <definedName name="__SCH1" localSheetId="5">#N/A</definedName>
    <definedName name="__sh2" localSheetId="5">#N/A</definedName>
    <definedName name="__SHH1" localSheetId="5">#N/A</definedName>
    <definedName name="__SHH2" localSheetId="5">#N/A</definedName>
    <definedName name="__SHH3" localSheetId="5">#N/A</definedName>
    <definedName name="__SIN1" localSheetId="5">#N/A</definedName>
    <definedName name="__SS1" localSheetId="5">#N/A</definedName>
    <definedName name="__SS2" localSheetId="5">#N/A</definedName>
    <definedName name="__SS200" localSheetId="5">#N/A</definedName>
    <definedName name="__ss300" localSheetId="5">#N/A</definedName>
    <definedName name="__ss400" localSheetId="5">#N/A</definedName>
    <definedName name="__ssr2" localSheetId="5">#N/A</definedName>
    <definedName name="__ssr3" localSheetId="5">#N/A</definedName>
    <definedName name="__ST1" localSheetId="5">#N/A</definedName>
    <definedName name="__SUB1" localSheetId="5">#N/A</definedName>
    <definedName name="__SUB2" localSheetId="5">#N/A</definedName>
    <definedName name="__SUB3" localSheetId="5">#N/A</definedName>
    <definedName name="__sub4" localSheetId="5">#N/A</definedName>
    <definedName name="__sub5" localSheetId="5">#N/A</definedName>
    <definedName name="__TC1" localSheetId="5">#N/A</definedName>
    <definedName name="__TC2" localSheetId="5">#N/A</definedName>
    <definedName name="__Ted1" localSheetId="5">#N/A</definedName>
    <definedName name="__TON1" localSheetId="5">#N/A</definedName>
    <definedName name="__TON2" localSheetId="5">#N/A</definedName>
    <definedName name="__Ts1" localSheetId="5">#N/A</definedName>
    <definedName name="__TW1" localSheetId="5">#N/A</definedName>
    <definedName name="__TW2" localSheetId="5">#N/A</definedName>
    <definedName name="__WJ9911" hidden="1">{#N/A,#N/A,FALSE,"9612"}</definedName>
    <definedName name="__WW2" localSheetId="5">#N/A</definedName>
    <definedName name="__WW3" localSheetId="5">#N/A</definedName>
    <definedName name="__WW6" localSheetId="5">#N/A</definedName>
    <definedName name="__WW7" localSheetId="5">#N/A</definedName>
    <definedName name="__WW8" localSheetId="5">#N/A</definedName>
    <definedName name="_0" localSheetId="11">#REF!</definedName>
    <definedName name="_0" localSheetId="9">#REF!</definedName>
    <definedName name="_0" localSheetId="5">#N/A</definedName>
    <definedName name="_1._PANEL_BD.__LP___1" localSheetId="5">#N/A</definedName>
    <definedName name="_1.토___공" localSheetId="11">#REF!</definedName>
    <definedName name="_1.토___공" localSheetId="9">#REF!</definedName>
    <definedName name="_1.토___공" localSheetId="5">#N/A</definedName>
    <definedName name="_1_" localSheetId="5">#N/A</definedName>
    <definedName name="_10___________________________________________________________________________________________________________________________wrn.Ã¶°ñÁý°èÇ_._.5Ä­." hidden="1">{#N/A,#N/A,FALSE,"Sheet1"}</definedName>
    <definedName name="_10_3_0Crite" localSheetId="5">#N/A</definedName>
    <definedName name="_100_________________________________________________________________________________________________¤§¤_¤¡" hidden="1">{#N/A,#N/A,FALSE,"Sheet1"}</definedName>
    <definedName name="_100_0_0_F" localSheetId="5" hidden="1">#N/A</definedName>
    <definedName name="_100_0_0_F" hidden="1">#REF!</definedName>
    <definedName name="_101_0" localSheetId="5">#N/A</definedName>
    <definedName name="_101_0맨홀뚜껑_Φ" localSheetId="5">#N/A</definedName>
    <definedName name="_102_________________________________________________________________________________________________wrn.Ã¶°ñÁý°èÇ_._.5Ä­." hidden="1">{#N/A,#N/A,FALSE,"Sheet1"}</definedName>
    <definedName name="_102Á_5È_Ç" localSheetId="5">#N/A</definedName>
    <definedName name="_104________________________________________________________________________________________________¤§¤_¤¡" hidden="1">{#N/A,#N/A,FALSE,"Sheet1"}</definedName>
    <definedName name="_104_0맨홀뚜껑_Φ" localSheetId="5">#N/A</definedName>
    <definedName name="_105_0_F" localSheetId="5" hidden="1">#N/A</definedName>
    <definedName name="_105_0_F" hidden="1">#REF!</definedName>
    <definedName name="_106________________________________________________________________________________________________wrn.Ã¶°ñÁý°èÇ_._.5Ä­." hidden="1">{#N/A,#N/A,FALSE,"Sheet1"}</definedName>
    <definedName name="_106Á_6È_Ç" localSheetId="5">#N/A</definedName>
    <definedName name="_107A1_" localSheetId="5">#N/A</definedName>
    <definedName name="_108_______________________________________________________________________________________________¤§¤_¤¡" hidden="1">{#N/A,#N/A,FALSE,"Sheet1"}</definedName>
    <definedName name="_108D1_" localSheetId="5">#N/A</definedName>
    <definedName name="_109D2_" localSheetId="5">#N/A</definedName>
    <definedName name="_110_______________________________________________________________________________________________wrn.Ã¶°ñÁý°èÇ_._.5Ä­." hidden="1">{#N/A,#N/A,FALSE,"Sheet1"}</definedName>
    <definedName name="_110_3_0Criteria" localSheetId="11">#REF!</definedName>
    <definedName name="_111_3_0Criteria" localSheetId="11">#REF!</definedName>
    <definedName name="_112______________________________________________________________________________________________¤§¤_¤¡" hidden="1">{#N/A,#N/A,FALSE,"Sheet1"}</definedName>
    <definedName name="_112_3_0Criteria" localSheetId="11">#REF!</definedName>
    <definedName name="_113_3_0Criteria" localSheetId="9">#REF!</definedName>
    <definedName name="_114______________________________________________________________________________________________wrn.Ã¶°ñÁý°èÇ_._.5Ä­." hidden="1">{#N/A,#N/A,FALSE,"Sheet1"}</definedName>
    <definedName name="_114_3_0Criteria" localSheetId="9">#REF!</definedName>
    <definedName name="_115_0_0_F" localSheetId="5" hidden="1">#N/A</definedName>
    <definedName name="_115_0_0_F" hidden="1">#REF!</definedName>
    <definedName name="_115_3_0Criteria" localSheetId="9">#REF!</definedName>
    <definedName name="_116_??3????" localSheetId="5">#N/A</definedName>
    <definedName name="_116_____________________________________________________________________________________________¤§¤_¤¡" hidden="1">{#N/A,#N/A,FALSE,"Sheet1"}</definedName>
    <definedName name="_116_3_0Criteria" localSheetId="9">#REF!</definedName>
    <definedName name="_117_3_0Criteria" localSheetId="9">#REF!</definedName>
    <definedName name="_118_____________________________________________________________________________________________wrn.Ã¶°ñÁý°èÇ_._.5Ä­." hidden="1">{#N/A,#N/A,FALSE,"Sheet1"}</definedName>
    <definedName name="_12_" localSheetId="5">#N/A</definedName>
    <definedName name="_12_??1????" localSheetId="5">#N/A</definedName>
    <definedName name="_12__________________________________________________________________________________________________________________________¤§¤_¤¡" hidden="1">{#N/A,#N/A,FALSE,"Sheet1"}</definedName>
    <definedName name="_12_0" localSheetId="5">#N/A</definedName>
    <definedName name="_120____________________________________________________________________________________________¤§¤_¤¡" hidden="1">{#N/A,#N/A,FALSE,"Sheet1"}</definedName>
    <definedName name="_120_0맨홀뚜껑_Φ" localSheetId="5">#N/A</definedName>
    <definedName name="_120_3_0Crite" localSheetId="5">#N/A</definedName>
    <definedName name="_121_0_F" hidden="1">#REF!</definedName>
    <definedName name="_121_3_0Crite" localSheetId="5">#N/A</definedName>
    <definedName name="_121G_0Extr" localSheetId="5">#N/A</definedName>
    <definedName name="_122____________________________________________________________________________________________wrn.Ã¶°ñÁý°èÇ_._.5Ä­." hidden="1">{#N/A,#N/A,FALSE,"Sheet1"}</definedName>
    <definedName name="_122_3_0Crite" localSheetId="5">#N/A</definedName>
    <definedName name="_122G_0Extr" localSheetId="5">#N/A</definedName>
    <definedName name="_123G_0Extr" localSheetId="5">#N/A</definedName>
    <definedName name="_124___________________________________________________________________________________________¤§¤_¤¡" hidden="1">{#N/A,#N/A,FALSE,"Sheet1"}</definedName>
    <definedName name="_124_3__Crite" localSheetId="11">#REF!</definedName>
    <definedName name="_125_3__Crite" localSheetId="9">#REF!</definedName>
    <definedName name="_126___________________________________________________________________________________________wrn.Ã¶°ñÁý°èÇ_._.5Ä­." hidden="1">{#N/A,#N/A,FALSE,"Sheet1"}</definedName>
    <definedName name="_128__________________________________________________________________________________________¤§¤_¤¡" hidden="1">{#N/A,#N/A,FALSE,"Sheet1"}</definedName>
    <definedName name="_130__________________________________________________________________________________________wrn.Ã¶°ñÁý°èÇ_._.5Ä­." hidden="1">{#N/A,#N/A,FALSE,"Sheet1"}</definedName>
    <definedName name="_130_3__Criteria" localSheetId="11">#REF!</definedName>
    <definedName name="_130_3_0Crite" localSheetId="5">#N/A</definedName>
    <definedName name="_131_3__Criteria" localSheetId="9">#REF!</definedName>
    <definedName name="_131_3_0Crite" localSheetId="5">#N/A</definedName>
    <definedName name="_132_________________________________________________________________________________________¤§¤_¤¡" hidden="1">{#N/A,#N/A,FALSE,"Sheet1"}</definedName>
    <definedName name="_132_3_0Crite" localSheetId="5">#N/A</definedName>
    <definedName name="_133_??4????" localSheetId="5">#N/A</definedName>
    <definedName name="_134_________________________________________________________________________________________wrn.Ã¶°ñÁý°èÇ_._.5Ä­." hidden="1">{#N/A,#N/A,FALSE,"Sheet1"}</definedName>
    <definedName name="_135G_0Extract" localSheetId="5">#N/A</definedName>
    <definedName name="_136________________________________________________________________________________________¤§¤_¤¡" hidden="1">{#N/A,#N/A,FALSE,"Sheet1"}</definedName>
    <definedName name="_136Á_1È_Ç" localSheetId="11">#REF!</definedName>
    <definedName name="_136G_0Extract" localSheetId="5">#N/A</definedName>
    <definedName name="_137Á_1È_Ç" localSheetId="9">#REF!</definedName>
    <definedName name="_137G_0Extract" localSheetId="5">#N/A</definedName>
    <definedName name="_138________________________________________________________________________________________wrn.Ã¶°ñÁý°èÇ_._.5Ä­." hidden="1">{#N/A,#N/A,FALSE,"Sheet1"}</definedName>
    <definedName name="_14_" localSheetId="5">#N/A</definedName>
    <definedName name="_14__________________________________________________________________________________________________________________________wrn.Ã¶°ñÁý°èÇ_._.5Ä­." hidden="1">{#N/A,#N/A,FALSE,"Sheet1"}</definedName>
    <definedName name="_140_______________________________________________________________________________________¤§¤_¤¡" hidden="1">{#N/A,#N/A,FALSE,"Sheet1"}</definedName>
    <definedName name="_141_3_0Criteria" localSheetId="5">#N/A</definedName>
    <definedName name="_141G__Extr" localSheetId="5">#N/A</definedName>
    <definedName name="_142_______________________________________________________________________________________wrn.Ã¶°ñÁý°èÇ_._.5Ä­." hidden="1">{#N/A,#N/A,FALSE,"Sheet1"}</definedName>
    <definedName name="_142_3_0Criteria" localSheetId="5">#N/A</definedName>
    <definedName name="_142Á_2È_Ç" localSheetId="11">#REF!</definedName>
    <definedName name="_143_3_0Criteria" localSheetId="5">#N/A</definedName>
    <definedName name="_143Á_2È_Ç" localSheetId="9">#REF!</definedName>
    <definedName name="_144______________________________________________________________________________________¤§¤_¤¡" hidden="1">{#N/A,#N/A,FALSE,"Sheet1"}</definedName>
    <definedName name="_145G__Extract" localSheetId="5">#N/A</definedName>
    <definedName name="_146______________________________________________________________________________________wrn.Ã¶°ñÁý°èÇ_._.5Ä­." hidden="1">{#N/A,#N/A,FALSE,"Sheet1"}</definedName>
    <definedName name="_146IL1_" localSheetId="5">#N/A</definedName>
    <definedName name="_148_____________________________________________________________________________________¤§¤_¤¡" hidden="1">{#N/A,#N/A,FALSE,"Sheet1"}</definedName>
    <definedName name="_148Á_3È_Ç" localSheetId="11">#REF!</definedName>
    <definedName name="_149_3_0Crite" localSheetId="5">#N/A</definedName>
    <definedName name="_149Á_3È_Ç" localSheetId="9">#REF!</definedName>
    <definedName name="_150_??5????" localSheetId="5">#N/A</definedName>
    <definedName name="_150_____________________________________________________________________________________wrn.Ã¶°ñÁý°èÇ_._.5Ä­." hidden="1">{#N/A,#N/A,FALSE,"Sheet1"}</definedName>
    <definedName name="_150_3__Crite" localSheetId="5">#N/A</definedName>
    <definedName name="_150_3_0Crite" localSheetId="5">#N/A</definedName>
    <definedName name="_150l1_" localSheetId="5">#N/A</definedName>
    <definedName name="_151_3_0Crite" localSheetId="5">#N/A</definedName>
    <definedName name="_151Q1_" localSheetId="5">#N/A</definedName>
    <definedName name="_152____________________________________________________________________________________¤§¤_¤¡" hidden="1">{#N/A,#N/A,FALSE,"Sheet1"}</definedName>
    <definedName name="_152Q2_" localSheetId="5">#N/A</definedName>
    <definedName name="_153Q3_" localSheetId="5">#N/A</definedName>
    <definedName name="_154____________________________________________________________________________________wrn.Ã¶°ñÁý°èÇ_._.5Ä­." hidden="1">{#N/A,#N/A,FALSE,"Sheet1"}</definedName>
    <definedName name="_154Á_4È_Ç" localSheetId="11">#REF!</definedName>
    <definedName name="_154단" localSheetId="5">#N/A</definedName>
    <definedName name="_155Á_4È_Ç" localSheetId="9">#REF!</definedName>
    <definedName name="_155맨홀뚜껑_Φ" localSheetId="5">#N/A</definedName>
    <definedName name="_156___________________________________________________________________________________¤§¤_¤¡" hidden="1">{#N/A,#N/A,FALSE,"Sheet1"}</definedName>
    <definedName name="_157_3__Criteria" localSheetId="5">#N/A</definedName>
    <definedName name="_158___________________________________________________________________________________wrn.Ã¶°ñÁý°èÇ_._.5Ä­." hidden="1">{#N/A,#N/A,FALSE,"Sheet1"}</definedName>
    <definedName name="_158_3_0Criteria" localSheetId="5">#N/A</definedName>
    <definedName name="_159_3_0Criteria" localSheetId="5">#N/A</definedName>
    <definedName name="_15A" localSheetId="5">#N/A</definedName>
    <definedName name="_16_??2????" localSheetId="5">#N/A</definedName>
    <definedName name="_16_________________________________________________________________________________________________________________________¤§¤_¤¡" hidden="1">{#N/A,#N/A,FALSE,"Sheet1"}</definedName>
    <definedName name="_16_0" localSheetId="5">#N/A</definedName>
    <definedName name="_160_________________________________________________________________________________¤§¤_¤¡" hidden="1">{#N/A,#N/A,FALSE,"Sheet1"}</definedName>
    <definedName name="_160_3_0Criteria" localSheetId="5">#N/A</definedName>
    <definedName name="_160Á_5È_Ç" localSheetId="11">#REF!</definedName>
    <definedName name="_161Á_5È_Ç" localSheetId="9">#REF!</definedName>
    <definedName name="_162_________________________________________________________________________________wrn.Ã¶°ñÁý°èÇ_._.5Ä­." hidden="1">{#N/A,#N/A,FALSE,"Sheet1"}</definedName>
    <definedName name="_164________________________________________________________________________________¤§¤_¤¡" hidden="1">{#N/A,#N/A,FALSE,"Sheet1"}</definedName>
    <definedName name="_164Á_1È_Ç" localSheetId="5">#N/A</definedName>
    <definedName name="_166________________________________________________________________________________wrn.Ã¶°ñÁý°èÇ_._.5Ä­." hidden="1">{#N/A,#N/A,FALSE,"Sheet1"}</definedName>
    <definedName name="_166Á_6È_Ç" localSheetId="11">#REF!</definedName>
    <definedName name="_167_??6????" localSheetId="5">#N/A</definedName>
    <definedName name="_167Á_6È_Ç" localSheetId="9">#REF!</definedName>
    <definedName name="_168_______________________________________________________________________________¤§¤_¤¡" hidden="1">{#N/A,#N/A,FALSE,"Sheet1"}</definedName>
    <definedName name="_168_3__Crite" localSheetId="5">#N/A</definedName>
    <definedName name="_17_" localSheetId="5">#N/A</definedName>
    <definedName name="_17_0" localSheetId="5">#N/A</definedName>
    <definedName name="_17_3_0Criteria" localSheetId="5">#N/A</definedName>
    <definedName name="_170_______________________________________________________________________________wrn.Ã¶°ñÁý°èÇ_._.5Ä­." hidden="1">{#N/A,#N/A,FALSE,"Sheet1"}</definedName>
    <definedName name="_171Á_2È_Ç" localSheetId="5">#N/A</definedName>
    <definedName name="_172______________________________________________________________________________¤§¤_¤¡" hidden="1">{#N/A,#N/A,FALSE,"Sheet1"}</definedName>
    <definedName name="_174______________________________________________________________________________wrn.Ã¶°ñÁý°èÇ_._.5Ä­." hidden="1">{#N/A,#N/A,FALSE,"Sheet1"}</definedName>
    <definedName name="_176____________________________________________________________________________¤§¤_¤¡" hidden="1">{#N/A,#N/A,FALSE,"Sheet1"}</definedName>
    <definedName name="_176_3__Criteria" localSheetId="5">#N/A</definedName>
    <definedName name="_178____________________________________________________________________________wrn.Ã¶°ñÁý°èÇ_._.5Ä­." hidden="1">{#N/A,#N/A,FALSE,"Sheet1"}</definedName>
    <definedName name="_178Á_3È_Ç" localSheetId="5">#N/A</definedName>
    <definedName name="_18_________________________________________________________________________________________________________________________wrn.Ã¶°ñÁý°èÇ_._.5Ä­." hidden="1">{#N/A,#N/A,FALSE,"Sheet1"}</definedName>
    <definedName name="_18_0_0_F" hidden="1">#N/A</definedName>
    <definedName name="_18_3_0Criteria" localSheetId="5">#N/A</definedName>
    <definedName name="_180__________________________________________________________________________¤§¤_¤¡" hidden="1">{#N/A,#N/A,FALSE,"Sheet1"}</definedName>
    <definedName name="_180_3_0Criteria" localSheetId="5">#N/A</definedName>
    <definedName name="_181_3_0Criteria" localSheetId="5">#N/A</definedName>
    <definedName name="_182__________________________________________________________________________wrn.Ã¶°ñÁý°èÇ_._.5Ä­." hidden="1">{#N/A,#N/A,FALSE,"Sheet1"}</definedName>
    <definedName name="_182_3_0Criteria" localSheetId="5">#N/A</definedName>
    <definedName name="_183G_0Extr" localSheetId="11">#REF!</definedName>
    <definedName name="_184________________________________________________________________________¤§¤_¤¡" hidden="1">{#N/A,#N/A,FALSE,"Sheet1"}</definedName>
    <definedName name="_184Á_1È_Ç" localSheetId="5">#N/A</definedName>
    <definedName name="_184F" localSheetId="5" hidden="1">#N/A</definedName>
    <definedName name="_184F" hidden="1">#REF!</definedName>
    <definedName name="_184G_0Extr" localSheetId="11">#REF!</definedName>
    <definedName name="_185Á_4È_Ç" localSheetId="5">#N/A</definedName>
    <definedName name="_185G_0Extr" localSheetId="11">#REF!</definedName>
    <definedName name="_186________________________________________________________________________wrn.Ã¶°ñÁý°èÇ_._.5Ä­." hidden="1">{#N/A,#N/A,FALSE,"Sheet1"}</definedName>
    <definedName name="_186G_0Extr" localSheetId="9">#REF!</definedName>
    <definedName name="_187G_0Extr" localSheetId="9">#REF!</definedName>
    <definedName name="_188______________________________________________________________________¤§¤_¤¡" hidden="1">{#N/A,#N/A,FALSE,"Sheet1"}</definedName>
    <definedName name="_188G_0Extr" localSheetId="9">#REF!</definedName>
    <definedName name="_189G_0Extr" localSheetId="9">#REF!</definedName>
    <definedName name="_19_0" localSheetId="5">#N/A</definedName>
    <definedName name="_19_3_0Criteria" localSheetId="5">#N/A</definedName>
    <definedName name="_190______________________________________________________________________wrn.Ã¶°ñÁý°èÇ_._.5Ä­." hidden="1">{#N/A,#N/A,FALSE,"Sheet1"}</definedName>
    <definedName name="_190G_0Extr" localSheetId="9">#REF!</definedName>
    <definedName name="_191_3__Crite" localSheetId="5">#N/A</definedName>
    <definedName name="_192____________________________________________________________________¤§¤_¤¡" hidden="1">{#N/A,#N/A,FALSE,"Sheet1"}</definedName>
    <definedName name="_192Á_2È_Ç" localSheetId="5">#N/A</definedName>
    <definedName name="_192Á_5È_Ç" localSheetId="5">#N/A</definedName>
    <definedName name="_194____________________________________________________________________wrn.Ã¶°ñÁý°èÇ_._.5Ä­." hidden="1">{#N/A,#N/A,FALSE,"Sheet1"}</definedName>
    <definedName name="_196__________________________________________________________________¤§¤_¤¡" hidden="1">{#N/A,#N/A,FALSE,"Sheet1"}</definedName>
    <definedName name="_198__________________________________________________________________wrn.Ã¶°ñÁý°èÇ_._.5Ä­." hidden="1">{#N/A,#N/A,FALSE,"Sheet1"}</definedName>
    <definedName name="_199Á_6È_Ç" localSheetId="5">#N/A</definedName>
    <definedName name="_1공장" localSheetId="5">#N/A</definedName>
    <definedName name="_2._가__호__안__공" localSheetId="5">#N/A</definedName>
    <definedName name="_2_3__Crite" localSheetId="11">#REF!</definedName>
    <definedName name="_2_3__Crite" localSheetId="9">#REF!</definedName>
    <definedName name="_2_3__Crite" localSheetId="5">#N/A</definedName>
    <definedName name="_20_??3????" localSheetId="5">#N/A</definedName>
    <definedName name="_20________________________________________________________________________________________________________________________¤§¤_¤¡" hidden="1">{#N/A,#N/A,FALSE,"Sheet1"}</definedName>
    <definedName name="_20_0ELP전선관_3" localSheetId="5">#N/A</definedName>
    <definedName name="_200________________________________________________________________¤§¤_¤¡" hidden="1">{#N/A,#N/A,FALSE,"Sheet1"}</definedName>
    <definedName name="_200_3__Criteria" localSheetId="5">#N/A</definedName>
    <definedName name="_200Á_3È_Ç" localSheetId="5">#N/A</definedName>
    <definedName name="_200A1_" localSheetId="5">#N/A</definedName>
    <definedName name="_201_0" localSheetId="5">#N/A</definedName>
    <definedName name="_201D1_" localSheetId="5">#N/A</definedName>
    <definedName name="_202________________________________________________________________wrn.Ã¶°ñÁý°èÇ_._.5Ä­." hidden="1">{#N/A,#N/A,FALSE,"Sheet1"}</definedName>
    <definedName name="_202D2_" localSheetId="5">#N/A</definedName>
    <definedName name="_204_______________________________________________________________¤§¤_¤¡" hidden="1">{#N/A,#N/A,FALSE,"Sheet1"}</definedName>
    <definedName name="_205G_0Extract" localSheetId="11">#REF!</definedName>
    <definedName name="_206_______________________________________________________________wrn.Ã¶°ñÁý°èÇ_._.5Ä­." hidden="1">{#N/A,#N/A,FALSE,"Sheet1"}</definedName>
    <definedName name="_206G_0Extract" localSheetId="11">#REF!</definedName>
    <definedName name="_207G_0Extract" localSheetId="11">#REF!</definedName>
    <definedName name="_208______________________________________________________________¤§¤_¤¡" hidden="1">{#N/A,#N/A,FALSE,"Sheet1"}</definedName>
    <definedName name="_208Á_4È_Ç" localSheetId="5">#N/A</definedName>
    <definedName name="_208G_0Extract" localSheetId="9">#REF!</definedName>
    <definedName name="_209Á_1È_Ç" localSheetId="5">#N/A</definedName>
    <definedName name="_209G_0Extract" localSheetId="9">#REF!</definedName>
    <definedName name="_20단" localSheetId="5">#N/A</definedName>
    <definedName name="_210______________________________________________________________wrn.Ã¶°ñÁý°èÇ_._.5Ä­." hidden="1">{#N/A,#N/A,FALSE,"Sheet1"}</definedName>
    <definedName name="_210G_0Extract" localSheetId="9">#REF!</definedName>
    <definedName name="_211G_0Extract" localSheetId="9">#REF!</definedName>
    <definedName name="_212_____________________________________________________________¤§¤_¤¡" hidden="1">{#N/A,#N/A,FALSE,"Sheet1"}</definedName>
    <definedName name="_212G_0Extract" localSheetId="9">#REF!</definedName>
    <definedName name="_214_____________________________________________________________wrn.Ã¶°ñÁý°èÇ_._.5Ä­." hidden="1">{#N/A,#N/A,FALSE,"Sheet1"}</definedName>
    <definedName name="_216____________________________________________________________¤§¤_¤¡" hidden="1">{#N/A,#N/A,FALSE,"Sheet1"}</definedName>
    <definedName name="_216Á_5È_Ç" localSheetId="5">#N/A</definedName>
    <definedName name="_218____________________________________________________________wrn.Ã¶°ñÁý°èÇ_._.5Ä­." hidden="1">{#N/A,#N/A,FALSE,"Sheet1"}</definedName>
    <definedName name="_218Á_2È_Ç" localSheetId="5">#N/A</definedName>
    <definedName name="_219_0_0_F" localSheetId="5" hidden="1">#N/A</definedName>
    <definedName name="_219_0_0_F" hidden="1">#REF!</definedName>
    <definedName name="_219G__Extr" localSheetId="11">#REF!</definedName>
    <definedName name="_22_??1????" localSheetId="11">#REF!</definedName>
    <definedName name="_22________________________________________________________________________________________________________________________wrn.Ã¶°ñÁý°èÇ_._.5Ä­." hidden="1">{#N/A,#N/A,FALSE,"Sheet1"}</definedName>
    <definedName name="_22_0ELP전선관_3" localSheetId="5">#N/A</definedName>
    <definedName name="_220___________________________________________________________¤§¤_¤¡" hidden="1">{#N/A,#N/A,FALSE,"Sheet1"}</definedName>
    <definedName name="_220G__Extr" localSheetId="9">#REF!</definedName>
    <definedName name="_221G_0Extr" localSheetId="5">#N/A</definedName>
    <definedName name="_222___________________________________________________________wrn.Ã¶°ñÁý°èÇ_._.5Ä­." hidden="1">{#N/A,#N/A,FALSE,"Sheet1"}</definedName>
    <definedName name="_222G_0Extr" localSheetId="5">#N/A</definedName>
    <definedName name="_223G_0Extr" localSheetId="5">#N/A</definedName>
    <definedName name="_224__________________________________________________________¤§¤_¤¡" hidden="1">{#N/A,#N/A,FALSE,"Sheet1"}</definedName>
    <definedName name="_224Á_6È_Ç" localSheetId="5">#N/A</definedName>
    <definedName name="_225A1_" localSheetId="5">#N/A</definedName>
    <definedName name="_225G__Extract" localSheetId="11">#REF!</definedName>
    <definedName name="_226__________________________________________________________wrn.Ã¶°ñÁý°èÇ_._.5Ä­." hidden="1">{#N/A,#N/A,FALSE,"Sheet1"}</definedName>
    <definedName name="_226D1_" localSheetId="5">#N/A</definedName>
    <definedName name="_226G__Extract" localSheetId="9">#REF!</definedName>
    <definedName name="_227Á_3È_Ç" localSheetId="5">#N/A</definedName>
    <definedName name="_227D2_" localSheetId="5">#N/A</definedName>
    <definedName name="_228_________________________________________________________¤§¤_¤¡" hidden="1">{#N/A,#N/A,FALSE,"Sheet1"}</definedName>
    <definedName name="_23_??1????" localSheetId="9">#REF!</definedName>
    <definedName name="_230_________________________________________________________wrn.Ã¶°ñÁý°èÇ_._.5Ä­." hidden="1">{#N/A,#N/A,FALSE,"Sheet1"}</definedName>
    <definedName name="_231_0맨홀뚜껑_Φ" localSheetId="5">#N/A</definedName>
    <definedName name="_232________________________________________________________¤§¤_¤¡" hidden="1">{#N/A,#N/A,FALSE,"Sheet1"}</definedName>
    <definedName name="_232l1_" localSheetId="11">#REF!</definedName>
    <definedName name="_233l1_" localSheetId="9">#REF!</definedName>
    <definedName name="_234________________________________________________________wrn.Ã¶°ñÁý°èÇ_._.5Ä­." hidden="1">{#N/A,#N/A,FALSE,"Sheet1"}</definedName>
    <definedName name="_236_______________________________________________________¤§¤_¤¡" hidden="1">{#N/A,#N/A,FALSE,"Sheet1"}</definedName>
    <definedName name="_236Á_4È_Ç" localSheetId="5">#N/A</definedName>
    <definedName name="_238_______________________________________________________wrn.Ã¶°ñÁý°èÇ_._.5Ä­." hidden="1">{#N/A,#N/A,FALSE,"Sheet1"}</definedName>
    <definedName name="_24_??1????" localSheetId="5">#N/A</definedName>
    <definedName name="_24_??4????" localSheetId="5">#N/A</definedName>
    <definedName name="_24_______________________________________________________________________________________________________________________¤§¤_¤¡" hidden="1">{#N/A,#N/A,FALSE,"Sheet1"}</definedName>
    <definedName name="_24_0ELP전선관_3" localSheetId="5">#N/A</definedName>
    <definedName name="_240______________________________________________________¤§¤_¤¡" hidden="1">{#N/A,#N/A,FALSE,"Sheet1"}</definedName>
    <definedName name="_242______________________________________________________wrn.Ã¶°ñÁý°èÇ_._.5Ä­." hidden="1">{#N/A,#N/A,FALSE,"Sheet1"}</definedName>
    <definedName name="_242G_0Extract" localSheetId="5">#N/A</definedName>
    <definedName name="_243G_0Extract" localSheetId="5">#N/A</definedName>
    <definedName name="_244_____________________________________________________¤§¤_¤¡" hidden="1">{#N/A,#N/A,FALSE,"Sheet1"}</definedName>
    <definedName name="_244G_0Extract" localSheetId="5">#N/A</definedName>
    <definedName name="_245Á_5È_Ç" localSheetId="5">#N/A</definedName>
    <definedName name="_246_____________________________________________________wrn.Ã¶°ñÁý°èÇ_._.5Ä­." hidden="1">{#N/A,#N/A,FALSE,"Sheet1"}</definedName>
    <definedName name="_248____________________________________________________¤§¤_¤¡" hidden="1">{#N/A,#N/A,FALSE,"Sheet1"}</definedName>
    <definedName name="_24ELP전선관_3" localSheetId="5">#N/A</definedName>
    <definedName name="_24F" hidden="1">#REF!</definedName>
    <definedName name="_250____________________________________________________wrn.Ã¶°ñÁý°èÇ_._.5Ä­." hidden="1">{#N/A,#N/A,FALSE,"Sheet1"}</definedName>
    <definedName name="_251G__Extr" localSheetId="5">#N/A</definedName>
    <definedName name="_252___________________________________________________¤§¤_¤¡" hidden="1">{#N/A,#N/A,FALSE,"Sheet1"}</definedName>
    <definedName name="_253G_0Extr" localSheetId="5">#N/A</definedName>
    <definedName name="_254___________________________________________________wrn.Ã¶°ñÁý°èÇ_._.5Ä­." hidden="1">{#N/A,#N/A,FALSE,"Sheet1"}</definedName>
    <definedName name="_254Á_6È_Ç" localSheetId="5">#N/A</definedName>
    <definedName name="_254G_0Extr" localSheetId="5">#N/A</definedName>
    <definedName name="_255A1_" localSheetId="5">#N/A</definedName>
    <definedName name="_255G_0Extr" localSheetId="5">#N/A</definedName>
    <definedName name="_256__________________________________________________¤§¤_¤¡" hidden="1">{#N/A,#N/A,FALSE,"Sheet1"}</definedName>
    <definedName name="_256D1_" localSheetId="5">#N/A</definedName>
    <definedName name="_257D2_" localSheetId="5">#N/A</definedName>
    <definedName name="_258__________________________________________________wrn.Ã¶°ñÁý°èÇ_._.5Ä­." hidden="1">{#N/A,#N/A,FALSE,"Sheet1"}</definedName>
    <definedName name="_258G__Extract" localSheetId="5">#N/A</definedName>
    <definedName name="_259IL1_" localSheetId="5">#N/A</definedName>
    <definedName name="_26_______________________________________________________________________________________________________________________wrn.Ã¶°ñÁý°èÇ_._.5Ä­." hidden="1">{#N/A,#N/A,FALSE,"Sheet1"}</definedName>
    <definedName name="_260_________________________________________________¤§¤_¤¡" hidden="1">{#N/A,#N/A,FALSE,"Sheet1"}</definedName>
    <definedName name="_262_________________________________________________wrn.Ã¶°ñÁý°èÇ_._.5Ä­." hidden="1">{#N/A,#N/A,FALSE,"Sheet1"}</definedName>
    <definedName name="_264________________________________________________¤§¤_¤¡" hidden="1">{#N/A,#N/A,FALSE,"Sheet1"}</definedName>
    <definedName name="_266________________________________________________wrn.Ã¶°ñÁý°èÇ_._.5Ä­." hidden="1">{#N/A,#N/A,FALSE,"Sheet1"}</definedName>
    <definedName name="_266l1_" localSheetId="5">#N/A</definedName>
    <definedName name="_267Q1_" localSheetId="5">#N/A</definedName>
    <definedName name="_268_______________________________________________¤§¤_¤¡" hidden="1">{#N/A,#N/A,FALSE,"Sheet1"}</definedName>
    <definedName name="_268Q2_" localSheetId="5">#N/A</definedName>
    <definedName name="_269Q3_" localSheetId="5">#N/A</definedName>
    <definedName name="_270_______________________________________________wrn.Ã¶°ñÁý°èÇ_._.5Ä­." hidden="1">{#N/A,#N/A,FALSE,"Sheet1"}</definedName>
    <definedName name="_270q45_" localSheetId="5" hidden="1">{"'용역비'!$A$4:$C$8"}</definedName>
    <definedName name="_270q45_" hidden="1">{"'용역비'!$A$4:$C$8"}</definedName>
    <definedName name="_271단" localSheetId="5">#N/A</definedName>
    <definedName name="_272______________________________________________¤§¤_¤¡" hidden="1">{#N/A,#N/A,FALSE,"Sheet1"}</definedName>
    <definedName name="_274" localSheetId="5">#N/A</definedName>
    <definedName name="_274______________________________________________wrn.Ã¶°ñÁý°èÇ_._.5Ä­." hidden="1">{#N/A,#N/A,FALSE,"Sheet1"}</definedName>
    <definedName name="_275" localSheetId="5">#N/A</definedName>
    <definedName name="_276_____________________________________________¤§¤_¤¡" hidden="1">{#N/A,#N/A,FALSE,"Sheet1"}</definedName>
    <definedName name="_276맨홀뚜껑_Φ" localSheetId="5">#N/A</definedName>
    <definedName name="_277" localSheetId="5">#N/A</definedName>
    <definedName name="_278" localSheetId="5">#N/A</definedName>
    <definedName name="_278_____________________________________________wrn.Ã¶°ñÁý°èÇ_._.5Ä­." hidden="1">{#N/A,#N/A,FALSE,"Sheet1"}</definedName>
    <definedName name="_27A1_" localSheetId="5">#N/A</definedName>
    <definedName name="_27ELP전선관_3" localSheetId="5">#N/A</definedName>
    <definedName name="_28_??2????" localSheetId="11">#REF!</definedName>
    <definedName name="_28_??5????" localSheetId="5">#N/A</definedName>
    <definedName name="_28______________________________________________________________________________________________________________________¤§¤_¤¡" hidden="1">{#N/A,#N/A,FALSE,"Sheet1"}</definedName>
    <definedName name="_280" localSheetId="5">#N/A</definedName>
    <definedName name="_280____________________________________________¤§¤_¤¡" hidden="1">{#N/A,#N/A,FALSE,"Sheet1"}</definedName>
    <definedName name="_281" localSheetId="5">#N/A</definedName>
    <definedName name="_281G_0Extract" localSheetId="5">#N/A</definedName>
    <definedName name="_282____________________________________________wrn.Ã¶°ñÁý°èÇ_._.5Ä­." hidden="1">{#N/A,#N/A,FALSE,"Sheet1"}</definedName>
    <definedName name="_282G_0Extract" localSheetId="5">#N/A</definedName>
    <definedName name="_283G_0Extract" localSheetId="5">#N/A</definedName>
    <definedName name="_284" localSheetId="5">#N/A</definedName>
    <definedName name="_284__________________________________________¤§¤_¤¡" hidden="1">{#N/A,#N/A,FALSE,"Sheet1"}</definedName>
    <definedName name="_286" localSheetId="5">#N/A</definedName>
    <definedName name="_286__________________________________________wrn.Ã¶°ñÁý°èÇ_._.5Ä­." hidden="1">{#N/A,#N/A,FALSE,"Sheet1"}</definedName>
    <definedName name="_286G_0Extr" localSheetId="5">#N/A</definedName>
    <definedName name="_287" localSheetId="5">#N/A</definedName>
    <definedName name="_287G_0Extr" localSheetId="5">#N/A</definedName>
    <definedName name="_288_________________________________________¤§¤_¤¡" hidden="1">{#N/A,#N/A,FALSE,"Sheet1"}</definedName>
    <definedName name="_288G_0Extr" localSheetId="5">#N/A</definedName>
    <definedName name="_289q45_" hidden="1">{"'용역비'!$A$4:$C$8"}</definedName>
    <definedName name="_28D1_" localSheetId="5">#N/A</definedName>
    <definedName name="_29_" localSheetId="5">#N/A</definedName>
    <definedName name="_29_??2????" localSheetId="9">#REF!</definedName>
    <definedName name="_290" localSheetId="5">#N/A</definedName>
    <definedName name="_290_________________________________________wrn.Ã¶°ñÁý°èÇ_._.5Ä­." hidden="1">{#N/A,#N/A,FALSE,"Sheet1"}</definedName>
    <definedName name="_291G__Extr" localSheetId="5">#N/A</definedName>
    <definedName name="_292" localSheetId="5">#N/A</definedName>
    <definedName name="_292________________________________________¤§¤_¤¡" hidden="1">{#N/A,#N/A,FALSE,"Sheet1"}</definedName>
    <definedName name="_293" localSheetId="5">#N/A</definedName>
    <definedName name="_294________________________________________wrn.Ã¶°ñÁý°èÇ_._.5Ä­." hidden="1">{#N/A,#N/A,FALSE,"Sheet1"}</definedName>
    <definedName name="_296_______________________________________¤§¤_¤¡" hidden="1">{#N/A,#N/A,FALSE,"Sheet1"}</definedName>
    <definedName name="_298_______________________________________wrn.Ã¶°ñÁý°èÇ_._.5Ä­." hidden="1">{#N/A,#N/A,FALSE,"Sheet1"}</definedName>
    <definedName name="_299G__Extract" localSheetId="5">#N/A</definedName>
    <definedName name="_29D2_" localSheetId="5">#N/A</definedName>
    <definedName name="_29ELP전선관_3" localSheetId="5">#N/A</definedName>
    <definedName name="_2공장" localSheetId="5">#N/A</definedName>
    <definedName name="_3" localSheetId="11">#REF!</definedName>
    <definedName name="_3" localSheetId="9">#REF!</definedName>
    <definedName name="_3" localSheetId="5">#N/A</definedName>
    <definedName name="_3._도_류_제_500m" localSheetId="5">#N/A</definedName>
    <definedName name="_3.배수공" localSheetId="11">#REF!</definedName>
    <definedName name="_3.배수공" localSheetId="9">#REF!</definedName>
    <definedName name="_3.배수공" localSheetId="5">#N/A</definedName>
    <definedName name="_3.포__장__공" localSheetId="11">#REF!</definedName>
    <definedName name="_3.포__장__공" localSheetId="9">#REF!</definedName>
    <definedName name="_3.포__장__공" localSheetId="5">#N/A</definedName>
    <definedName name="_30______________________________________________________________________________________________________________________wrn.Ã¶°ñÁý°èÇ_._.5Ä­." hidden="1">{#N/A,#N/A,FALSE,"Sheet1"}</definedName>
    <definedName name="_300______________________________________¤§¤_¤¡" hidden="1">{#N/A,#N/A,FALSE,"Sheet1"}</definedName>
    <definedName name="_300_3_0Crite" localSheetId="5">#N/A</definedName>
    <definedName name="_300IL1_" localSheetId="5">#N/A</definedName>
    <definedName name="_301_3_0Crite" localSheetId="5">#N/A</definedName>
    <definedName name="_302______________________________________wrn.Ã¶°ñÁý°èÇ_._.5Ä­." hidden="1">{#N/A,#N/A,FALSE,"Sheet1"}</definedName>
    <definedName name="_302_3_0Crite" localSheetId="5">#N/A</definedName>
    <definedName name="_304" localSheetId="5">#N/A</definedName>
    <definedName name="_304_____________________________________¤§¤_¤¡" hidden="1">{#N/A,#N/A,FALSE,"Sheet1"}</definedName>
    <definedName name="_305" localSheetId="5">#N/A</definedName>
    <definedName name="_306_____________________________________wrn.Ã¶°ñÁý°èÇ_._.5Ä­." hidden="1">{#N/A,#N/A,FALSE,"Sheet1"}</definedName>
    <definedName name="_307" localSheetId="5">#N/A</definedName>
    <definedName name="_308" localSheetId="5">#N/A</definedName>
    <definedName name="_308__________________________¤§¤_¤¡" hidden="1">{#N/A,#N/A,FALSE,"Sheet1"}</definedName>
    <definedName name="_308l1_" localSheetId="5">#N/A</definedName>
    <definedName name="_309Q1_" localSheetId="5">#N/A</definedName>
    <definedName name="_30G_0Extr" localSheetId="5">#N/A</definedName>
    <definedName name="_30신설일위대가" localSheetId="5">#N/A</definedName>
    <definedName name="_310" localSheetId="5">#N/A</definedName>
    <definedName name="_310__________________________wrn.Ã¶°ñÁý°èÇ_._.5Ä­." hidden="1">{#N/A,#N/A,FALSE,"Sheet1"}</definedName>
    <definedName name="_310Q2_" localSheetId="5">#N/A</definedName>
    <definedName name="_311" localSheetId="5">#N/A</definedName>
    <definedName name="_311Q3_" localSheetId="5">#N/A</definedName>
    <definedName name="_312_______________¤§¤_¤¡" hidden="1">{#N/A,#N/A,FALSE,"Sheet1"}</definedName>
    <definedName name="_312q45_" localSheetId="5" hidden="1">{"'용역비'!$A$4:$C$8"}</definedName>
    <definedName name="_312q45_" hidden="1">{"'용역비'!$A$4:$C$8"}</definedName>
    <definedName name="_313단" localSheetId="5">#N/A</definedName>
    <definedName name="_314_______________wrn.Ã¶°ñÁý°èÇ_._.5Ä­." hidden="1">{#N/A,#N/A,FALSE,"Sheet1"}</definedName>
    <definedName name="_315" localSheetId="11">#REF!</definedName>
    <definedName name="_315" localSheetId="9">#REF!</definedName>
    <definedName name="_315" localSheetId="5">#N/A</definedName>
    <definedName name="_315___0" localSheetId="11">#REF!</definedName>
    <definedName name="_315___0" localSheetId="9">#REF!</definedName>
    <definedName name="_315___0" localSheetId="5">#N/A</definedName>
    <definedName name="_315___10" localSheetId="11">#REF!</definedName>
    <definedName name="_315___10" localSheetId="9">#REF!</definedName>
    <definedName name="_315___10" localSheetId="5">#N/A</definedName>
    <definedName name="_315___11" localSheetId="11">#REF!</definedName>
    <definedName name="_315___11" localSheetId="9">#REF!</definedName>
    <definedName name="_315___11" localSheetId="5">#N/A</definedName>
    <definedName name="_315___12" localSheetId="11">#REF!</definedName>
    <definedName name="_315___12" localSheetId="9">#REF!</definedName>
    <definedName name="_315___12" localSheetId="5">#N/A</definedName>
    <definedName name="_315___7" localSheetId="11">#REF!</definedName>
    <definedName name="_315___7" localSheetId="9">#REF!</definedName>
    <definedName name="_315___7" localSheetId="5">#N/A</definedName>
    <definedName name="_315___8" localSheetId="11">#REF!</definedName>
    <definedName name="_315___8" localSheetId="9">#REF!</definedName>
    <definedName name="_315___8" localSheetId="5">#N/A</definedName>
    <definedName name="_315___9" localSheetId="11">#REF!</definedName>
    <definedName name="_315___9" localSheetId="9">#REF!</definedName>
    <definedName name="_315___9" localSheetId="5">#N/A</definedName>
    <definedName name="_316" localSheetId="5">#N/A</definedName>
    <definedName name="_316______________¤§¤_¤¡" hidden="1">{#N/A,#N/A,FALSE,"Sheet1"}</definedName>
    <definedName name="_317" localSheetId="5">#N/A</definedName>
    <definedName name="_317G_0Extract" localSheetId="5">#N/A</definedName>
    <definedName name="_317맨홀뚜껑_Φ" localSheetId="5">#N/A</definedName>
    <definedName name="_318______________wrn.Ã¶°ñÁý°èÇ_._.5Ä­." hidden="1">{#N/A,#N/A,FALSE,"Sheet1"}</definedName>
    <definedName name="_318G_0Extract" localSheetId="5">#N/A</definedName>
    <definedName name="_319G_0Extract" localSheetId="5">#N/A</definedName>
    <definedName name="_31G_0Extr" localSheetId="5">#N/A</definedName>
    <definedName name="_32_??1????" localSheetId="5">#N/A</definedName>
    <definedName name="_32_??6????" localSheetId="5">#N/A</definedName>
    <definedName name="_32_____________________________________________________________________________________________________________________¤§¤_¤¡" hidden="1">{#N/A,#N/A,FALSE,"Sheet1"}</definedName>
    <definedName name="_320_____________¤§¤_¤¡" hidden="1">{#N/A,#N/A,FALSE,"Sheet1"}</definedName>
    <definedName name="_322" localSheetId="5">#N/A</definedName>
    <definedName name="_322_____________wrn.Ã¶°ñÁý°èÇ_._.5Ä­." hidden="1">{#N/A,#N/A,FALSE,"Sheet1"}</definedName>
    <definedName name="_323" localSheetId="5">#N/A</definedName>
    <definedName name="_324____________¤§¤_¤¡" hidden="1">{#N/A,#N/A,FALSE,"Sheet1"}</definedName>
    <definedName name="_325" localSheetId="5">#N/A</definedName>
    <definedName name="_326" localSheetId="5">#N/A</definedName>
    <definedName name="_326____________wrn.Ã¶°ñÁý°èÇ_._.5Ä­." hidden="1">{#N/A,#N/A,FALSE,"Sheet1"}</definedName>
    <definedName name="_328" localSheetId="5">#N/A</definedName>
    <definedName name="_328___________¤§¤_¤¡" hidden="1">{#N/A,#N/A,FALSE,"Sheet1"}</definedName>
    <definedName name="_328G__Extr" localSheetId="5">#N/A</definedName>
    <definedName name="_329" localSheetId="5">#N/A</definedName>
    <definedName name="_32F" localSheetId="12" hidden="1">#REF!</definedName>
    <definedName name="_32F" hidden="1">#REF!</definedName>
    <definedName name="_32G_0Extr" localSheetId="5">#N/A</definedName>
    <definedName name="_330___________wrn.Ã¶°ñÁý°èÇ_._.5Ä­." hidden="1">{#N/A,#N/A,FALSE,"Sheet1"}</definedName>
    <definedName name="_332__________¤§¤_¤¡" hidden="1">{#N/A,#N/A,FALSE,"Sheet1"}</definedName>
    <definedName name="_334__________wrn.Ã¶°ñÁý°èÇ_._.5Ä­." hidden="1">{#N/A,#N/A,FALSE,"Sheet1"}</definedName>
    <definedName name="_336_________¤§¤_¤¡" hidden="1">{#N/A,#N/A,FALSE,"Sheet1"}</definedName>
    <definedName name="_337G__Extract" localSheetId="5">#N/A</definedName>
    <definedName name="_338_________wrn.Ã¶°ñÁý°èÇ_._.5Ä­." hidden="1">{#N/A,#N/A,FALSE,"Sheet1"}</definedName>
    <definedName name="_338IL1_" localSheetId="5">#N/A</definedName>
    <definedName name="_33G_0Extract" localSheetId="5">#N/A</definedName>
    <definedName name="_34_??1????" localSheetId="5">#N/A</definedName>
    <definedName name="_34_??3????" localSheetId="11">#REF!</definedName>
    <definedName name="_34_____________________________________________________________________________________________________________________wrn.Ã¶°ñÁý°èÇ_._.5Ä­." hidden="1">{#N/A,#N/A,FALSE,"Sheet1"}</definedName>
    <definedName name="_34_0_0_F" hidden="1">#REF!</definedName>
    <definedName name="_340_______¤§¤_¤¡" hidden="1">{#N/A,#N/A,FALSE,"Sheet1"}</definedName>
    <definedName name="_342_______wrn.Ã¶°ñÁý°èÇ_._.5Ä­." hidden="1">{#N/A,#N/A,FALSE,"Sheet1"}</definedName>
    <definedName name="_344______¤§¤_¤¡" hidden="1">{#N/A,#N/A,FALSE,"Sheet1"}</definedName>
    <definedName name="_346______wrn.Ã¶°ñÁý°èÇ_._.5Ä­." hidden="1">{#N/A,#N/A,FALSE,"Sheet1"}</definedName>
    <definedName name="_347l1_" localSheetId="5">#N/A</definedName>
    <definedName name="_348Q1_" localSheetId="5">#N/A</definedName>
    <definedName name="_349Q2_" localSheetId="5">#N/A</definedName>
    <definedName name="_34G_0Extract" localSheetId="5">#N/A</definedName>
    <definedName name="_35_??3????" localSheetId="9">#REF!</definedName>
    <definedName name="_350Q3_" localSheetId="5">#N/A</definedName>
    <definedName name="_351q45_" localSheetId="5" hidden="1">{"'용역비'!$A$4:$C$8"}</definedName>
    <definedName name="_351q45_" hidden="1">{"'용역비'!$A$4:$C$8"}</definedName>
    <definedName name="_352__¤§¤_¤¡" hidden="1">{#N/A,#N/A,FALSE,"Sheet1"}</definedName>
    <definedName name="_352단" localSheetId="5">#N/A</definedName>
    <definedName name="_354__wrn.Ã¶°ñÁý°èÇ_._.5Ä­." hidden="1">{#N/A,#N/A,FALSE,"Sheet1"}</definedName>
    <definedName name="_357맨홀뚜껑_Φ" localSheetId="5">#N/A</definedName>
    <definedName name="_35G_0Extract" localSheetId="5">#N/A</definedName>
    <definedName name="_36____________________________________________________________________________________________________________________¤§¤_¤¡" hidden="1">{#N/A,#N/A,FALSE,"Sheet1"}</definedName>
    <definedName name="_361_0_0_F" hidden="1">#REF!</definedName>
    <definedName name="_36F" localSheetId="5" hidden="1">#N/A</definedName>
    <definedName name="_36F" hidden="1">#REF!</definedName>
    <definedName name="_36IL1_" localSheetId="5">#N/A</definedName>
    <definedName name="_371_3_0Criteria" localSheetId="5">#N/A</definedName>
    <definedName name="_372_3_0Criteria" localSheetId="5">#N/A</definedName>
    <definedName name="_373_3_0Criteria" localSheetId="5">#N/A</definedName>
    <definedName name="_38_??1????" localSheetId="5">#N/A</definedName>
    <definedName name="_38____________________________________________________________________________________________________________________wrn.Ã¶°ñÁý°èÇ_._.5Ä­." hidden="1">{#N/A,#N/A,FALSE,"Sheet1"}</definedName>
    <definedName name="_38Q1_" localSheetId="5">#N/A</definedName>
    <definedName name="_390_3__Crite" localSheetId="5">#N/A</definedName>
    <definedName name="_39Q2_" localSheetId="5">#N/A</definedName>
    <definedName name="_3공장" localSheetId="5">#N/A</definedName>
    <definedName name="_4._준__설__공" localSheetId="5">#N/A</definedName>
    <definedName name="_4.구조물공" localSheetId="11">#REF!</definedName>
    <definedName name="_4.구조물공" localSheetId="9">#REF!</definedName>
    <definedName name="_4.구조물공" localSheetId="5">#N/A</definedName>
    <definedName name="_4_" localSheetId="11">#REF!</definedName>
    <definedName name="_4_" localSheetId="5">#N/A</definedName>
    <definedName name="_4____________________________________________________________________________________________________________________________¤§¤_¤¡" hidden="1">{#N/A,#N/A,FALSE,"Sheet1"}</definedName>
    <definedName name="_4_3__Criteria" localSheetId="11">#REF!</definedName>
    <definedName name="_4_3__Criteria" localSheetId="9">#REF!</definedName>
    <definedName name="_4_3__Criteria" localSheetId="5">#N/A</definedName>
    <definedName name="_40_??2????" localSheetId="5">#N/A</definedName>
    <definedName name="_40_??4????" localSheetId="11">#REF!</definedName>
    <definedName name="_40___________________________________________________________________________________________________________________¤§¤_¤¡" hidden="1">{#N/A,#N/A,FALSE,"Sheet1"}</definedName>
    <definedName name="_40_0" localSheetId="5">#N/A</definedName>
    <definedName name="_40_0_0_F" localSheetId="12" hidden="1">#REF!</definedName>
    <definedName name="_40_0_0_F" localSheetId="5" hidden="1">#REF!</definedName>
    <definedName name="_40_0_0_F" hidden="1">#REF!</definedName>
    <definedName name="_407_3__Criteria" localSheetId="5">#N/A</definedName>
    <definedName name="_40Q3_" localSheetId="5">#N/A</definedName>
    <definedName name="_40총괄" localSheetId="5">#N/A</definedName>
    <definedName name="_41_??2????" localSheetId="5">#N/A</definedName>
    <definedName name="_41_??4????" localSheetId="9">#REF!</definedName>
    <definedName name="_41_0" localSheetId="5">#N/A</definedName>
    <definedName name="_415" localSheetId="5">#REF!</definedName>
    <definedName name="_42___________________________________________________________________________________________________________________wrn.Ã¶°ñÁý°èÇ_._.5Ä­." hidden="1">{#N/A,#N/A,FALSE,"Sheet1"}</definedName>
    <definedName name="_424Á_1È_Ç" localSheetId="5">#N/A</definedName>
    <definedName name="_44__________________________________________________________________________________________________________________¤§¤_¤¡" hidden="1">{#N/A,#N/A,FALSE,"Sheet1"}</definedName>
    <definedName name="_441Á_2È_Ç" localSheetId="5">#N/A</definedName>
    <definedName name="_45_0_0_F" localSheetId="5" hidden="1">#N/A</definedName>
    <definedName name="_45_0_0_F" hidden="1">#REF!</definedName>
    <definedName name="_458Á_3È_Ç" localSheetId="5">#N/A</definedName>
    <definedName name="_459" localSheetId="5">#N/A</definedName>
    <definedName name="_46_??5????" localSheetId="11">#REF!</definedName>
    <definedName name="_46__________________________________________________________________________________________________________________wrn.Ã¶°ñÁý°èÇ_._.5Ä­." hidden="1">{#N/A,#N/A,FALSE,"Sheet1"}</definedName>
    <definedName name="_46_0맨홀뚜껑_Φ" localSheetId="5">#N/A</definedName>
    <definedName name="_461" localSheetId="5">#REF!</definedName>
    <definedName name="_462" localSheetId="5">#N/A</definedName>
    <definedName name="_464" localSheetId="5">#N/A</definedName>
    <definedName name="_467" localSheetId="5">#N/A</definedName>
    <definedName name="_468" localSheetId="5">#N/A</definedName>
    <definedName name="_47_??2????" localSheetId="5">#N/A</definedName>
    <definedName name="_47_??5????" localSheetId="9">#REF!</definedName>
    <definedName name="_471" localSheetId="5">#N/A</definedName>
    <definedName name="_473" localSheetId="5">#N/A</definedName>
    <definedName name="_474" localSheetId="5">#N/A</definedName>
    <definedName name="_475Á_4È_Ç" localSheetId="5">#N/A</definedName>
    <definedName name="_476" localSheetId="5">#N/A</definedName>
    <definedName name="_477" localSheetId="5">#N/A</definedName>
    <definedName name="_478" localSheetId="5">#N/A</definedName>
    <definedName name="_479" localSheetId="5">#N/A</definedName>
    <definedName name="_48_??3????" localSheetId="5">#N/A</definedName>
    <definedName name="_48_________________________________________________________________________________________________________________¤§¤_¤¡" hidden="1">{#N/A,#N/A,FALSE,"Sheet1"}</definedName>
    <definedName name="_480" localSheetId="5">#N/A</definedName>
    <definedName name="_481" localSheetId="5">#N/A</definedName>
    <definedName name="_482" localSheetId="5">#N/A</definedName>
    <definedName name="_48F" hidden="1">#N/A</definedName>
    <definedName name="_492Á_5È_Ç" localSheetId="5">#N/A</definedName>
    <definedName name="_5" localSheetId="11">#REF!</definedName>
    <definedName name="_5" localSheetId="9">#REF!</definedName>
    <definedName name="_5" localSheetId="5">#N/A</definedName>
    <definedName name="_5.포장공" localSheetId="11">#REF!</definedName>
    <definedName name="_5.포장공" localSheetId="9">#REF!</definedName>
    <definedName name="_5.포장공" localSheetId="5">#N/A</definedName>
    <definedName name="_5_" localSheetId="9">#REF!</definedName>
    <definedName name="_5_" localSheetId="5">#N/A</definedName>
    <definedName name="_50_________________________________________________________________________________________________________________wrn.Ã¶°ñÁý°èÇ_._.5Ä­." hidden="1">{#N/A,#N/A,FALSE,"Sheet1"}</definedName>
    <definedName name="_509Á_6È_Ç" localSheetId="5">#N/A</definedName>
    <definedName name="_510A1_" localSheetId="5">#N/A</definedName>
    <definedName name="_511D1_" localSheetId="5">#N/A</definedName>
    <definedName name="_512D2_" localSheetId="5">#N/A</definedName>
    <definedName name="_52_??6????" localSheetId="11">#REF!</definedName>
    <definedName name="_52________________________________________________________________________________________________________________¤§¤_¤¡" hidden="1">{#N/A,#N/A,FALSE,"Sheet1"}</definedName>
    <definedName name="_53_??6????" localSheetId="9">#REF!</definedName>
    <definedName name="_53_0ELP전선관_3" localSheetId="5">#N/A</definedName>
    <definedName name="_54________________________________________________________________________________________________________________wrn.Ã¶°ñÁý°èÇ_._.5Ä­." hidden="1">{#N/A,#N/A,FALSE,"Sheet1"}</definedName>
    <definedName name="_55_??4????" localSheetId="5">#N/A</definedName>
    <definedName name="_55F" localSheetId="14" hidden="1">#REF!</definedName>
    <definedName name="_55F" localSheetId="15" hidden="1">#REF!</definedName>
    <definedName name="_56_??3????" localSheetId="5">#N/A</definedName>
    <definedName name="_56_??4????" localSheetId="5">#N/A</definedName>
    <definedName name="_56_______________________________________________________________________________________________________________¤§¤_¤¡" hidden="1">{#N/A,#N/A,FALSE,"Sheet1"}</definedName>
    <definedName name="_58_______________________________________________________________________________________________________________wrn.Ã¶°ñÁý°èÇ_._.5Ä­." hidden="1">{#N/A,#N/A,FALSE,"Sheet1"}</definedName>
    <definedName name="_58_3_0Crite" localSheetId="5">#N/A</definedName>
    <definedName name="_581G_0Extr" localSheetId="5">#N/A</definedName>
    <definedName name="_582G_0Extr" localSheetId="5">#N/A</definedName>
    <definedName name="_583G_0Extr" localSheetId="5">#N/A</definedName>
    <definedName name="_58F" localSheetId="11" hidden="1">#REF!</definedName>
    <definedName name="_59_0_0_F" localSheetId="5" hidden="1">#REF!</definedName>
    <definedName name="_59_0_0_F" hidden="1">#N/A</definedName>
    <definedName name="_59_3_0Crite" localSheetId="5">#N/A</definedName>
    <definedName name="_59F" localSheetId="9" hidden="1">#REF!</definedName>
    <definedName name="_6._가_시_설_공" localSheetId="11">#REF!</definedName>
    <definedName name="_6._가_시_설_공" localSheetId="9">#REF!</definedName>
    <definedName name="_6._가_시_설_공" localSheetId="5">#N/A</definedName>
    <definedName name="_6____________________________________________________________________________________________________________________________wrn.Ã¶°ñÁý°èÇ_._.5Ä­." hidden="1">{#N/A,#N/A,FALSE,"Sheet1"}</definedName>
    <definedName name="_6_0" localSheetId="5">#N/A</definedName>
    <definedName name="_60______________________________________________________________________________________________________________¤§¤_¤¡" hidden="1">{#N/A,#N/A,FALSE,"Sheet1"}</definedName>
    <definedName name="_60_3_0Crite" localSheetId="5">#N/A</definedName>
    <definedName name="_60F" localSheetId="14" hidden="1">#REF!</definedName>
    <definedName name="_60F" localSheetId="15" hidden="1">#REF!</definedName>
    <definedName name="_60F" localSheetId="3" hidden="1">#REF!</definedName>
    <definedName name="_60F" localSheetId="2" hidden="1">#REF!</definedName>
    <definedName name="_60F" hidden="1">#REF!</definedName>
    <definedName name="_62_??5????" localSheetId="5">#N/A</definedName>
    <definedName name="_62______________________________________________________________________________________________________________wrn.Ã¶°ñÁý°èÇ_._.5Ä­." hidden="1">{#N/A,#N/A,FALSE,"Sheet1"}</definedName>
    <definedName name="_64_??5????" localSheetId="5">#N/A</definedName>
    <definedName name="_64_____________________________________________________________________________________________________________¤§¤_¤¡" hidden="1">{#N/A,#N/A,FALSE,"Sheet1"}</definedName>
    <definedName name="_64_0" localSheetId="11">#REF!</definedName>
    <definedName name="_65_??4????" localSheetId="5">#N/A</definedName>
    <definedName name="_65_0" localSheetId="9">#REF!</definedName>
    <definedName name="_652G_0Extract" localSheetId="5">#N/A</definedName>
    <definedName name="_653G_0Extract" localSheetId="5">#N/A</definedName>
    <definedName name="_654G_0Extract" localSheetId="5">#N/A</definedName>
    <definedName name="_65ELP전선관_3" localSheetId="5">#N/A</definedName>
    <definedName name="_66_____________________________________________________________________________________________________________wrn.Ã¶°ñÁý°èÇ_._.5Ä­." hidden="1">{#N/A,#N/A,FALSE,"Sheet1"}</definedName>
    <definedName name="_67_0_0_F" localSheetId="14" hidden="1">#REF!</definedName>
    <definedName name="_67_0_0_F" localSheetId="15" hidden="1">#REF!</definedName>
    <definedName name="_67_0_0_F" hidden="1">#REF!</definedName>
    <definedName name="_671G__Extr" localSheetId="5">#N/A</definedName>
    <definedName name="_68____________________________________________________________________________________________________________¤§¤_¤¡" hidden="1">{#N/A,#N/A,FALSE,"Sheet1"}</definedName>
    <definedName name="_688G__Extract" localSheetId="5">#N/A</definedName>
    <definedName name="_689IL1_" localSheetId="5">#N/A</definedName>
    <definedName name="_69_??6????" localSheetId="5">#N/A</definedName>
    <definedName name="_6G__Extr" localSheetId="11">#REF!</definedName>
    <definedName name="_6G__Extr" localSheetId="9">#REF!</definedName>
    <definedName name="_6G__Extr" localSheetId="5">#N/A</definedName>
    <definedName name="_7" localSheetId="11">#REF!</definedName>
    <definedName name="_7" localSheetId="9">#REF!</definedName>
    <definedName name="_7" localSheetId="5">#N/A</definedName>
    <definedName name="_7_" localSheetId="5">#N/A</definedName>
    <definedName name="_7_0ELP전선관_3" localSheetId="5">#N/A</definedName>
    <definedName name="_70____________________________________________________________________________________________________________wrn.Ã¶°ñÁý°èÇ_._.5Ä­." hidden="1">{#N/A,#N/A,FALSE,"Sheet1"}</definedName>
    <definedName name="_70_0_0_F" localSheetId="11" hidden="1">#REF!</definedName>
    <definedName name="_706l1_" localSheetId="5">#N/A</definedName>
    <definedName name="_707Q1_" localSheetId="5">#N/A</definedName>
    <definedName name="_708Q2_" localSheetId="5">#N/A</definedName>
    <definedName name="_709Q3_" localSheetId="5">#N/A</definedName>
    <definedName name="_71_0_0_F" localSheetId="9" hidden="1">#REF!</definedName>
    <definedName name="_710단" localSheetId="5">#N/A</definedName>
    <definedName name="_72_??6????" localSheetId="5">#N/A</definedName>
    <definedName name="_72___________________________________________________________________________________________________________¤§¤_¤¡" hidden="1">{#N/A,#N/A,FALSE,"Sheet1"}</definedName>
    <definedName name="_72_3_0Criteria" localSheetId="5">#N/A</definedName>
    <definedName name="_722맨홀뚜껑_Φ" localSheetId="5">#N/A</definedName>
    <definedName name="_73_0_0_F" localSheetId="14" hidden="1">#REF!</definedName>
    <definedName name="_73_0_0_F" localSheetId="15" hidden="1">#REF!</definedName>
    <definedName name="_73_0_0_F" localSheetId="3" hidden="1">#REF!</definedName>
    <definedName name="_73_0_0_F" localSheetId="2" hidden="1">#REF!</definedName>
    <definedName name="_73_0_0_F" hidden="1">#REF!</definedName>
    <definedName name="_73_3_0Criteria" localSheetId="5">#N/A</definedName>
    <definedName name="_74_??5????" localSheetId="5">#N/A</definedName>
    <definedName name="_74___________________________________________________________________________________________________________wrn.Ã¶°ñÁý°èÇ_._.5Ä­." hidden="1">{#N/A,#N/A,FALSE,"Sheet1"}</definedName>
    <definedName name="_74_3_0Criteria" localSheetId="5">#N/A</definedName>
    <definedName name="_76__________________________________________________________________________________________________________¤§¤_¤¡" hidden="1">{#N/A,#N/A,FALSE,"Sheet1"}</definedName>
    <definedName name="_76F" localSheetId="5" hidden="1">#N/A</definedName>
    <definedName name="_76F" hidden="1">#REF!</definedName>
    <definedName name="_78__________________________________________________________________________________________________________wrn.Ã¶°ñÁý°èÇ_._.5Ä­." hidden="1">{#N/A,#N/A,FALSE,"Sheet1"}</definedName>
    <definedName name="_78_3__Crite" localSheetId="5">#N/A</definedName>
    <definedName name="_8_" localSheetId="5">#N/A</definedName>
    <definedName name="_8___________________________________________________________________________________________________________________________¤§¤_¤¡" hidden="1">{#N/A,#N/A,FALSE,"Sheet1"}</definedName>
    <definedName name="_8_3_0Crite" localSheetId="5">#N/A</definedName>
    <definedName name="_80______________________________________________________________________________________________________¤§¤_¤¡" hidden="1">{#N/A,#N/A,FALSE,"Sheet1"}</definedName>
    <definedName name="_80F" localSheetId="5" hidden="1">#N/A</definedName>
    <definedName name="_80F" hidden="1">#REF!</definedName>
    <definedName name="_82_??1????" localSheetId="5">#N/A</definedName>
    <definedName name="_82______________________________________________________________________________________________________wrn.Ã¶°ñÁý°èÇ_._.5Ä­." hidden="1">{#N/A,#N/A,FALSE,"Sheet1"}</definedName>
    <definedName name="_82_3__Criteria" localSheetId="5">#N/A</definedName>
    <definedName name="_83_??6????" localSheetId="5">#N/A</definedName>
    <definedName name="_83_0" localSheetId="5">#N/A</definedName>
    <definedName name="_84_____________________________________________________________________________________________________¤§¤_¤¡" hidden="1">{#N/A,#N/A,FALSE,"Sheet1"}</definedName>
    <definedName name="_86_____________________________________________________________________________________________________wrn.Ã¶°ñÁý°èÇ_._.5Ä­." hidden="1">{#N/A,#N/A,FALSE,"Sheet1"}</definedName>
    <definedName name="_86Á_1È_Ç" localSheetId="5">#N/A</definedName>
    <definedName name="_88____________________________________________________________________________________________________¤§¤_¤¡" hidden="1">{#N/A,#N/A,FALSE,"Sheet1"}</definedName>
    <definedName name="_88_0" localSheetId="5">#N/A</definedName>
    <definedName name="_88_0_F" localSheetId="5" hidden="1">#N/A</definedName>
    <definedName name="_88_0_F" hidden="1">#REF!</definedName>
    <definedName name="_88_3_0Crite" localSheetId="11">#REF!</definedName>
    <definedName name="_89_3_0Crite" localSheetId="11">#REF!</definedName>
    <definedName name="_8ELP전선관_3" localSheetId="5">#N/A</definedName>
    <definedName name="_8G__Extract" localSheetId="11">#REF!</definedName>
    <definedName name="_8G__Extract" localSheetId="9">#REF!</definedName>
    <definedName name="_8G__Extract" localSheetId="5">#N/A</definedName>
    <definedName name="_9_" localSheetId="5">#N/A</definedName>
    <definedName name="_9_3_0Crite" localSheetId="5">#N/A</definedName>
    <definedName name="_90____________________________________________________________________________________________________wrn.Ã¶°ñÁý°èÇ_._.5Ä­." hidden="1">{#N/A,#N/A,FALSE,"Sheet1"}</definedName>
    <definedName name="_90_3_0Crite" localSheetId="11">#REF!</definedName>
    <definedName name="_90Á_2È_Ç" localSheetId="5">#N/A</definedName>
    <definedName name="_91_0_F" localSheetId="5" hidden="1">#N/A</definedName>
    <definedName name="_91_0_F" hidden="1">#REF!</definedName>
    <definedName name="_91_3_0Crite" localSheetId="9">#REF!</definedName>
    <definedName name="_92___________________________________________________________________________________________________¤§¤_¤¡" hidden="1">{#N/A,#N/A,FALSE,"Sheet1"}</definedName>
    <definedName name="_92_3_0Crite" localSheetId="9">#REF!</definedName>
    <definedName name="_92F" localSheetId="5" hidden="1">#N/A</definedName>
    <definedName name="_92F" hidden="1">#REF!</definedName>
    <definedName name="_93_3_0Crite" localSheetId="9">#REF!</definedName>
    <definedName name="_94___________________________________________________________________________________________________wrn.Ã¶°ñÁý°èÇ_._.5Ä­." hidden="1">{#N/A,#N/A,FALSE,"Sheet1"}</definedName>
    <definedName name="_94_3_0Crite" localSheetId="9">#REF!</definedName>
    <definedName name="_94Á_3È_Ç" localSheetId="5">#N/A</definedName>
    <definedName name="_95_3_0Crite" localSheetId="9">#REF!</definedName>
    <definedName name="_96__________________________________________________________________________________________________¤§¤_¤¡" hidden="1">{#N/A,#N/A,FALSE,"Sheet1"}</definedName>
    <definedName name="_96_0_0_F" localSheetId="5" hidden="1">#N/A</definedName>
    <definedName name="_96_0_0_F" hidden="1">#REF!</definedName>
    <definedName name="_96F" hidden="1">#N/A</definedName>
    <definedName name="_98__________________________________________________________________________________________________wrn.Ã¶°ñÁý°èÇ_._.5Ä­." hidden="1">{#N/A,#N/A,FALSE,"Sheet1"}</definedName>
    <definedName name="_98Á_4È_Ç" localSheetId="5">#N/A</definedName>
    <definedName name="_99_??2????" localSheetId="5">#N/A</definedName>
    <definedName name="_A1" localSheetId="5">#N/A</definedName>
    <definedName name="_A81620" localSheetId="11">#REF!</definedName>
    <definedName name="_A81620" localSheetId="9">#REF!</definedName>
    <definedName name="_A81620" localSheetId="5">#N/A</definedName>
    <definedName name="_AUS1" localSheetId="11">BlankMacro1</definedName>
    <definedName name="_AUS1" localSheetId="9">BlankMacro1</definedName>
    <definedName name="_AUS1" localSheetId="5">BlankMacro1</definedName>
    <definedName name="_B22" localSheetId="5">#N/A</definedName>
    <definedName name="_bar10" localSheetId="5">#N/A</definedName>
    <definedName name="_bar13" localSheetId="5">#N/A</definedName>
    <definedName name="_bar16" localSheetId="5">#N/A</definedName>
    <definedName name="_bar19" localSheetId="5">#N/A</definedName>
    <definedName name="_bar22" localSheetId="5">#N/A</definedName>
    <definedName name="_bar25" localSheetId="5">#N/A</definedName>
    <definedName name="_bar29" localSheetId="5">#N/A</definedName>
    <definedName name="_bar32" localSheetId="5">#N/A</definedName>
    <definedName name="_BVS1" localSheetId="5">#N/A</definedName>
    <definedName name="_BVS2" localSheetId="5">#N/A</definedName>
    <definedName name="_C315" localSheetId="11">#REF!</definedName>
    <definedName name="_C315" localSheetId="9">#REF!</definedName>
    <definedName name="_C315" localSheetId="5">#REF!</definedName>
    <definedName name="_Ç315" localSheetId="11">#REF!</definedName>
    <definedName name="_Ç315" localSheetId="9">#REF!</definedName>
    <definedName name="_C315___0" localSheetId="11">#REF!</definedName>
    <definedName name="_C315___0" localSheetId="9">#REF!</definedName>
    <definedName name="_Ç315___0" localSheetId="11">#REF!</definedName>
    <definedName name="_Ç315___0" localSheetId="9">#REF!</definedName>
    <definedName name="_Ç315___10" localSheetId="11">#REF!</definedName>
    <definedName name="_Ç315___10" localSheetId="9">#REF!</definedName>
    <definedName name="_C315___11" localSheetId="11">#REF!</definedName>
    <definedName name="_C315___11" localSheetId="9">#REF!</definedName>
    <definedName name="_C315___12" localSheetId="11">#REF!</definedName>
    <definedName name="_C315___12" localSheetId="9">#REF!</definedName>
    <definedName name="_Ç315___12" localSheetId="11">#REF!</definedName>
    <definedName name="_Ç315___12" localSheetId="9">#REF!</definedName>
    <definedName name="_Ç315___2" localSheetId="11">#REF!</definedName>
    <definedName name="_Ç315___2" localSheetId="9">#REF!</definedName>
    <definedName name="_Ç315___3" localSheetId="11">#REF!</definedName>
    <definedName name="_Ç315___3" localSheetId="9">#REF!</definedName>
    <definedName name="_Ç315___4" localSheetId="11">#REF!</definedName>
    <definedName name="_Ç315___4" localSheetId="9">#REF!</definedName>
    <definedName name="_Ç315___5" localSheetId="11">#REF!</definedName>
    <definedName name="_Ç315___5" localSheetId="9">#REF!</definedName>
    <definedName name="_Ç315___7" localSheetId="11">#REF!</definedName>
    <definedName name="_Ç315___7" localSheetId="9">#REF!</definedName>
    <definedName name="_Ç315___8" localSheetId="11">#REF!</definedName>
    <definedName name="_Ç315___8" localSheetId="9">#REF!</definedName>
    <definedName name="_Ç315___9" localSheetId="11">#REF!</definedName>
    <definedName name="_Ç315___9" localSheetId="9">#REF!</definedName>
    <definedName name="_D1" localSheetId="5">#N/A</definedName>
    <definedName name="_D2" localSheetId="5">#N/A</definedName>
    <definedName name="_Dist_Bin" hidden="1">#N/A</definedName>
    <definedName name="_Dist_Values" localSheetId="14" hidden="1">#REF!</definedName>
    <definedName name="_Dist_Values" localSheetId="15" hidden="1">#REF!</definedName>
    <definedName name="_Dist_Values" localSheetId="3" hidden="1">#REF!</definedName>
    <definedName name="_Dist_Values" localSheetId="12" hidden="1">#REF!</definedName>
    <definedName name="_Dist_Values" localSheetId="2" hidden="1">#REF!</definedName>
    <definedName name="_Dist_Values" hidden="1">#REF!</definedName>
    <definedName name="_DOG22" localSheetId="5">#N/A</definedName>
    <definedName name="_DOG3" localSheetId="5">#REF!</definedName>
    <definedName name="_DOG33" localSheetId="5">#N/A</definedName>
    <definedName name="_DOG4" localSheetId="5">#REF!</definedName>
    <definedName name="_E81161" localSheetId="5">#N/A</definedName>
    <definedName name="_ELL1" localSheetId="5">#N/A</definedName>
    <definedName name="_ELL2" localSheetId="5">#N/A</definedName>
    <definedName name="_ELP100" localSheetId="5">#N/A</definedName>
    <definedName name="_ELP50" localSheetId="5">#N/A</definedName>
    <definedName name="_ELP80" localSheetId="5">#N/A</definedName>
    <definedName name="_Fill" localSheetId="14" hidden="1">#REF!</definedName>
    <definedName name="_Fill" localSheetId="15" hidden="1">#REF!</definedName>
    <definedName name="_Fill" localSheetId="3" hidden="1">#REF!</definedName>
    <definedName name="_Fill" localSheetId="2" hidden="1">#REF!</definedName>
    <definedName name="_Fill" localSheetId="5" hidden="1">#REF!</definedName>
    <definedName name="_Fill" hidden="1">#REF!</definedName>
    <definedName name="_xlnm._FilterDatabase" localSheetId="14" hidden="1">#REF!</definedName>
    <definedName name="_xlnm._FilterDatabase" localSheetId="15" hidden="1">#REF!</definedName>
    <definedName name="_xlnm._FilterDatabase" localSheetId="3" hidden="1">#REF!</definedName>
    <definedName name="_xlnm._FilterDatabase" localSheetId="12" hidden="1">#REF!</definedName>
    <definedName name="_xlnm._FilterDatabase" localSheetId="2" hidden="1">내역서!$M$1:$M$21</definedName>
    <definedName name="_xlnm._FilterDatabase" localSheetId="5" hidden="1">#REF!</definedName>
    <definedName name="_xlnm._FilterDatabase" hidden="1">#REF!</definedName>
    <definedName name="_H81192" localSheetId="5">#N/A</definedName>
    <definedName name="_H91164" localSheetId="5">#N/A</definedName>
    <definedName name="_HSH1" localSheetId="5">#N/A</definedName>
    <definedName name="_HSH2" localSheetId="5">#N/A</definedName>
    <definedName name="_hun1" localSheetId="5">#N/A</definedName>
    <definedName name="_hun2" localSheetId="5">#N/A</definedName>
    <definedName name="_IL1" localSheetId="5">#N/A</definedName>
    <definedName name="_IV65999" localSheetId="5">#N/A</definedName>
    <definedName name="_IV66000" localSheetId="5">#N/A</definedName>
    <definedName name="_IV69999" localSheetId="5">#N/A</definedName>
    <definedName name="_IV70000" localSheetId="5">#N/A</definedName>
    <definedName name="_IV99999" localSheetId="5">#N/A</definedName>
    <definedName name="_JA2" localSheetId="11">#REF!</definedName>
    <definedName name="_JA2" localSheetId="9">#REF!</definedName>
    <definedName name="_JA2" localSheetId="5">#N/A</definedName>
    <definedName name="_JJ21" localSheetId="5">#N/A</definedName>
    <definedName name="_JK21" localSheetId="5">#N/A</definedName>
    <definedName name="_JN21" localSheetId="5">#N/A</definedName>
    <definedName name="_JOI13" localSheetId="5">#N/A</definedName>
    <definedName name="_JS1" localSheetId="5">#N/A</definedName>
    <definedName name="_JS2" localSheetId="5">#N/A</definedName>
    <definedName name="_K02" localSheetId="5">#N/A</definedName>
    <definedName name="_Key1" localSheetId="14" hidden="1">#REF!</definedName>
    <definedName name="_Key1" localSheetId="15" hidden="1">#REF!</definedName>
    <definedName name="_Key1" localSheetId="3" hidden="1">#REF!</definedName>
    <definedName name="_Key1" localSheetId="2" hidden="1">#REF!</definedName>
    <definedName name="_Key1" localSheetId="11" hidden="1">#REF!</definedName>
    <definedName name="_Key1" localSheetId="9" hidden="1">#REF!</definedName>
    <definedName name="_Key1" localSheetId="5" hidden="1">#REF!</definedName>
    <definedName name="_Key1" hidden="1">#REF!</definedName>
    <definedName name="_Key2" localSheetId="14" hidden="1">#REF!</definedName>
    <definedName name="_Key2" localSheetId="15" hidden="1">#REF!</definedName>
    <definedName name="_Key2" localSheetId="3" hidden="1">#REF!</definedName>
    <definedName name="_Key2" localSheetId="2" hidden="1">#REF!</definedName>
    <definedName name="_Key2" localSheetId="11" hidden="1">#REF!</definedName>
    <definedName name="_Key2" localSheetId="9" hidden="1">#REF!</definedName>
    <definedName name="_Key2" localSheetId="5" hidden="1">#REF!</definedName>
    <definedName name="_Key2" hidden="1">#REF!</definedName>
    <definedName name="_Key3" localSheetId="14" hidden="1">#REF!</definedName>
    <definedName name="_Key3" localSheetId="15" hidden="1">#REF!</definedName>
    <definedName name="_Key3" localSheetId="3" hidden="1">#REF!</definedName>
    <definedName name="_Key3" localSheetId="2" hidden="1">#REF!</definedName>
    <definedName name="_Key3" localSheetId="11" hidden="1">#REF!</definedName>
    <definedName name="_Key3" localSheetId="9" hidden="1">#REF!</definedName>
    <definedName name="_Key3" hidden="1">#REF!</definedName>
    <definedName name="_LL1" localSheetId="5">#N/A</definedName>
    <definedName name="_ll15" localSheetId="5">#N/A</definedName>
    <definedName name="_LL2" localSheetId="5">#N/A</definedName>
    <definedName name="_LL3" localSheetId="5">#N/A</definedName>
    <definedName name="_LP0004" localSheetId="5">#N/A</definedName>
    <definedName name="_LP002" localSheetId="5">#N/A</definedName>
    <definedName name="_LP003" localSheetId="5">#N/A</definedName>
    <definedName name="_LP004" localSheetId="5">#N/A</definedName>
    <definedName name="_LP01" localSheetId="5">#N/A</definedName>
    <definedName name="_LP02" localSheetId="5">#N/A</definedName>
    <definedName name="_LP03" localSheetId="5">#N/A</definedName>
    <definedName name="_LP04" localSheetId="5">#N/A</definedName>
    <definedName name="_LP05" localSheetId="5">#N/A</definedName>
    <definedName name="_LP06" localSheetId="5">#N/A</definedName>
    <definedName name="_LP1" localSheetId="11">#REF!</definedName>
    <definedName name="_LP1" localSheetId="9">#REF!</definedName>
    <definedName name="_LP1" localSheetId="5">#N/A</definedName>
    <definedName name="_LP11" localSheetId="5">#N/A</definedName>
    <definedName name="_LP2" localSheetId="11">#REF!</definedName>
    <definedName name="_LP2" localSheetId="9">#REF!</definedName>
    <definedName name="_LP2" localSheetId="5">#N/A</definedName>
    <definedName name="_LP3" localSheetId="11">#REF!</definedName>
    <definedName name="_LP3" localSheetId="9">#REF!</definedName>
    <definedName name="_LP3" localSheetId="5">#N/A</definedName>
    <definedName name="_LP4" localSheetId="5">#N/A</definedName>
    <definedName name="_LP5" localSheetId="5">#N/A</definedName>
    <definedName name="_LP6" localSheetId="5">#N/A</definedName>
    <definedName name="_LPB1" localSheetId="11">#REF!</definedName>
    <definedName name="_LPB1" localSheetId="9">#REF!</definedName>
    <definedName name="_LPB1" localSheetId="5">#N/A</definedName>
    <definedName name="_LPK1" localSheetId="11">#REF!</definedName>
    <definedName name="_LPK1" localSheetId="9">#REF!</definedName>
    <definedName name="_LPK1" localSheetId="5">#N/A</definedName>
    <definedName name="_LR1" localSheetId="5">#N/A</definedName>
    <definedName name="_LR2" localSheetId="5">#N/A</definedName>
    <definedName name="_LR3" localSheetId="5">#N/A</definedName>
    <definedName name="_LS1" localSheetId="5">#N/A</definedName>
    <definedName name="_LS2" localSheetId="5">#N/A</definedName>
    <definedName name="_LS3" localSheetId="5">#N/A</definedName>
    <definedName name="_LS4" localSheetId="5">#N/A</definedName>
    <definedName name="_LU1" localSheetId="11">#REF!</definedName>
    <definedName name="_LU1" localSheetId="9">#REF!</definedName>
    <definedName name="_LU1" localSheetId="5">#N/A</definedName>
    <definedName name="_LU2" localSheetId="11">#REF!</definedName>
    <definedName name="_LU2" localSheetId="9">#REF!</definedName>
    <definedName name="_LU2" localSheetId="5">#N/A</definedName>
    <definedName name="_LV01" localSheetId="11">#REF!</definedName>
    <definedName name="_LV01" localSheetId="9">#REF!</definedName>
    <definedName name="_LV01" localSheetId="5">#N/A</definedName>
    <definedName name="_LV02" localSheetId="5">#N/A</definedName>
    <definedName name="_MatInverse_In" hidden="1">#REF!</definedName>
    <definedName name="_MatMult_A" hidden="1">#REF!</definedName>
    <definedName name="_MatMult_AxB" hidden="1">#REF!</definedName>
    <definedName name="_MatMult_B" hidden="1">#REF!</definedName>
    <definedName name="_NMB96" localSheetId="5">#N/A</definedName>
    <definedName name="_NP1" localSheetId="5">#N/A</definedName>
    <definedName name="_NP2" localSheetId="5">#N/A</definedName>
    <definedName name="_NS1" localSheetId="5">#N/A</definedName>
    <definedName name="_NS2" localSheetId="5">#N/A</definedName>
    <definedName name="_NS3" localSheetId="5">#N/A</definedName>
    <definedName name="_NS4" localSheetId="5">#N/A</definedName>
    <definedName name="_NSH1" localSheetId="5">#N/A</definedName>
    <definedName name="_NSH2" localSheetId="5">#N/A</definedName>
    <definedName name="_O03" localSheetId="5">#N/A</definedName>
    <definedName name="_Order1" hidden="1">255</definedName>
    <definedName name="_Order2" hidden="1">255</definedName>
    <definedName name="_pa1" localSheetId="5">#REF!</definedName>
    <definedName name="_pa2" localSheetId="5">#REF!</definedName>
    <definedName name="_PAG1" localSheetId="5">#N/A</definedName>
    <definedName name="_PAG2" localSheetId="5">#N/A</definedName>
    <definedName name="_PAG3" localSheetId="5">#N/A</definedName>
    <definedName name="_PAG4" localSheetId="5">#N/A</definedName>
    <definedName name="_PAG5" localSheetId="5">#N/A</definedName>
    <definedName name="_Parse_In" localSheetId="12" hidden="1">#REF!</definedName>
    <definedName name="_Parse_In" hidden="1">#REF!</definedName>
    <definedName name="_Parse_Out" localSheetId="14" hidden="1">#REF!</definedName>
    <definedName name="_Parse_Out" localSheetId="15" hidden="1">#REF!</definedName>
    <definedName name="_Parse_Out" localSheetId="3" hidden="1">#REF!</definedName>
    <definedName name="_Parse_Out" localSheetId="12" hidden="1">#REF!</definedName>
    <definedName name="_Parse_Out" localSheetId="2" hidden="1">#REF!</definedName>
    <definedName name="_Parse_Out" localSheetId="11" hidden="1">#REF!</definedName>
    <definedName name="_Parse_Out" localSheetId="9" hidden="1">#REF!</definedName>
    <definedName name="_Parse_Out" localSheetId="5" hidden="1">#N/A</definedName>
    <definedName name="_Parse_Out" hidden="1">#REF!</definedName>
    <definedName name="_PB1" localSheetId="5">#N/A</definedName>
    <definedName name="_PB2" localSheetId="5">#N/A</definedName>
    <definedName name="_PB3" localSheetId="5">#N/A</definedName>
    <definedName name="_PD1" localSheetId="5">#N/A</definedName>
    <definedName name="_PD11" localSheetId="5">#N/A</definedName>
    <definedName name="_PD2" localSheetId="5">#N/A</definedName>
    <definedName name="_PD22" localSheetId="5">#N/A</definedName>
    <definedName name="_PD3" localSheetId="5">#N/A</definedName>
    <definedName name="_PD33" localSheetId="5">#N/A</definedName>
    <definedName name="_PD4" localSheetId="5">#N/A</definedName>
    <definedName name="_PD44" localSheetId="5">#N/A</definedName>
    <definedName name="_PD5" localSheetId="5">#N/A</definedName>
    <definedName name="_PD55" localSheetId="5">#N/A</definedName>
    <definedName name="_PDA2" hidden="1">{#N/A,#N/A,FALSE,"9612"}</definedName>
    <definedName name="_PDX1" localSheetId="5">#N/A</definedName>
    <definedName name="_PDX2" localSheetId="5">#N/A</definedName>
    <definedName name="_PDX3" localSheetId="5">#N/A</definedName>
    <definedName name="_PDX4" localSheetId="5">#N/A</definedName>
    <definedName name="_PDX5" localSheetId="5">#N/A</definedName>
    <definedName name="_PH2" localSheetId="5">#N/A</definedName>
    <definedName name="_PI48" localSheetId="5">#REF!</definedName>
    <definedName name="_pl1" localSheetId="5">#N/A</definedName>
    <definedName name="_PL2" localSheetId="5">#N/A</definedName>
    <definedName name="_PL3" localSheetId="5">#N/A</definedName>
    <definedName name="_PNO10" localSheetId="5">#N/A</definedName>
    <definedName name="_PNO3" localSheetId="5">#N/A</definedName>
    <definedName name="_PNO4" localSheetId="5">#N/A</definedName>
    <definedName name="_PNO5" localSheetId="5">#N/A</definedName>
    <definedName name="_PNO6" localSheetId="5">#N/A</definedName>
    <definedName name="_PNO7" localSheetId="5">#N/A</definedName>
    <definedName name="_PNO8" localSheetId="5">#N/A</definedName>
    <definedName name="_PNO9" localSheetId="5">#N/A</definedName>
    <definedName name="_pvc100" localSheetId="5">#N/A</definedName>
    <definedName name="_pvc200" localSheetId="5">#N/A</definedName>
    <definedName name="_Q1" localSheetId="5">#N/A</definedName>
    <definedName name="_Q2" localSheetId="5">#N/A</definedName>
    <definedName name="_Q3" localSheetId="5">#N/A</definedName>
    <definedName name="_q45" localSheetId="5" hidden="1">{"'용역비'!$A$4:$C$8"}</definedName>
    <definedName name="_q45" hidden="1">{"'용역비'!$A$4:$C$8"}</definedName>
    <definedName name="_qs1" localSheetId="5">#N/A</definedName>
    <definedName name="_qs12" localSheetId="5">#N/A</definedName>
    <definedName name="_qs2" localSheetId="5">#N/A</definedName>
    <definedName name="_qs22" localSheetId="5">#N/A</definedName>
    <definedName name="_Regression_Int" hidden="1">1</definedName>
    <definedName name="_Regression_Out" localSheetId="5" hidden="1">#N/A</definedName>
    <definedName name="_Regression_Out" hidden="1">#REF!</definedName>
    <definedName name="_Regression_X" localSheetId="5" hidden="1">#N/A</definedName>
    <definedName name="_Regression_X" hidden="1">#REF!</definedName>
    <definedName name="_Regression_Y" localSheetId="5" hidden="1">#N/A</definedName>
    <definedName name="_Regression_Y" hidden="1">#REF!</definedName>
    <definedName name="_RO1" localSheetId="5">#N/A</definedName>
    <definedName name="_RO110" localSheetId="5">#REF!</definedName>
    <definedName name="_RO2" localSheetId="5">#N/A</definedName>
    <definedName name="_RO22" localSheetId="5">#REF!</definedName>
    <definedName name="_RO3" localSheetId="5">#N/A</definedName>
    <definedName name="_RO35" localSheetId="5">#REF!</definedName>
    <definedName name="_RO45" localSheetId="5">#N/A</definedName>
    <definedName name="_RO60" localSheetId="5">#REF!</definedName>
    <definedName name="_SA1" localSheetId="5">#N/A</definedName>
    <definedName name="_SBB1" localSheetId="5">#N/A</definedName>
    <definedName name="_SBB2" localSheetId="5">#N/A</definedName>
    <definedName name="_SBB3" localSheetId="5">#N/A</definedName>
    <definedName name="_SBB4" localSheetId="5">#N/A</definedName>
    <definedName name="_SBB5" localSheetId="5">#N/A</definedName>
    <definedName name="_SCH1" localSheetId="5">#N/A</definedName>
    <definedName name="_sh2" localSheetId="5">#N/A</definedName>
    <definedName name="_SHH1" localSheetId="5">#N/A</definedName>
    <definedName name="_SHH2" localSheetId="5">#N/A</definedName>
    <definedName name="_SHH3" localSheetId="5">#N/A</definedName>
    <definedName name="_SIN1" localSheetId="5">#N/A</definedName>
    <definedName name="_SO1" localSheetId="5">#N/A</definedName>
    <definedName name="_Sort" localSheetId="14" hidden="1">#REF!</definedName>
    <definedName name="_Sort" localSheetId="15" hidden="1">#REF!</definedName>
    <definedName name="_Sort" localSheetId="3" hidden="1">#REF!</definedName>
    <definedName name="_Sort" localSheetId="12" hidden="1">#REF!</definedName>
    <definedName name="_Sort" localSheetId="2" hidden="1">#REF!</definedName>
    <definedName name="_Sort" localSheetId="11" hidden="1">#REF!</definedName>
    <definedName name="_Sort" localSheetId="9" hidden="1">#REF!</definedName>
    <definedName name="_Sort" localSheetId="5" hidden="1">#REF!</definedName>
    <definedName name="_Sort" hidden="1">#REF!</definedName>
    <definedName name="_SS1" localSheetId="5">#N/A</definedName>
    <definedName name="_SS2" localSheetId="5">#N/A</definedName>
    <definedName name="_SS200" localSheetId="5">#N/A</definedName>
    <definedName name="_ss300" localSheetId="5">#N/A</definedName>
    <definedName name="_ss400" localSheetId="5">#N/A</definedName>
    <definedName name="_ssr2" localSheetId="5">#N/A</definedName>
    <definedName name="_ssr3" localSheetId="5">#N/A</definedName>
    <definedName name="_ST1" localSheetId="5">#N/A</definedName>
    <definedName name="_SUB1" localSheetId="5">#N/A</definedName>
    <definedName name="_SUB2" localSheetId="5">#N/A</definedName>
    <definedName name="_SUB3" localSheetId="5">#N/A</definedName>
    <definedName name="_sub4" localSheetId="11">#REF!</definedName>
    <definedName name="_sub4" localSheetId="9">#REF!</definedName>
    <definedName name="_sub4" localSheetId="5">#N/A</definedName>
    <definedName name="_sub5" localSheetId="11">#REF!</definedName>
    <definedName name="_sub5" localSheetId="9">#REF!</definedName>
    <definedName name="_sub5" localSheetId="5">#N/A</definedName>
    <definedName name="_SUM1" localSheetId="11">#REF!</definedName>
    <definedName name="_SUM1" localSheetId="9">#REF!</definedName>
    <definedName name="_SUM1" localSheetId="5">#N/A</definedName>
    <definedName name="_SUM10" localSheetId="11">#REF!</definedName>
    <definedName name="_SUM10" localSheetId="9">#REF!</definedName>
    <definedName name="_SUM10" localSheetId="5">#N/A</definedName>
    <definedName name="_SUM11" localSheetId="11">#REF!</definedName>
    <definedName name="_SUM11" localSheetId="9">#REF!</definedName>
    <definedName name="_SUM11" localSheetId="5">#N/A</definedName>
    <definedName name="_SUM12" localSheetId="11">#REF!</definedName>
    <definedName name="_SUM12" localSheetId="9">#REF!</definedName>
    <definedName name="_SUM12" localSheetId="5">#N/A</definedName>
    <definedName name="_SUM13" localSheetId="11">#REF!</definedName>
    <definedName name="_SUM13" localSheetId="9">#REF!</definedName>
    <definedName name="_SUM13" localSheetId="5">#N/A</definedName>
    <definedName name="_SUM14" localSheetId="11">#REF!</definedName>
    <definedName name="_SUM14" localSheetId="9">#REF!</definedName>
    <definedName name="_SUM14" localSheetId="5">#N/A</definedName>
    <definedName name="_SUM15" localSheetId="11">#REF!</definedName>
    <definedName name="_SUM15" localSheetId="9">#REF!</definedName>
    <definedName name="_SUM15" localSheetId="5">#N/A</definedName>
    <definedName name="_SUM16" localSheetId="11">#REF!</definedName>
    <definedName name="_SUM16" localSheetId="9">#REF!</definedName>
    <definedName name="_SUM16" localSheetId="5">#N/A</definedName>
    <definedName name="_SUM17" localSheetId="11">#REF!</definedName>
    <definedName name="_SUM17" localSheetId="9">#REF!</definedName>
    <definedName name="_SUM17" localSheetId="5">#N/A</definedName>
    <definedName name="_SUM18" localSheetId="11">#REF!</definedName>
    <definedName name="_SUM18" localSheetId="9">#REF!</definedName>
    <definedName name="_SUM18" localSheetId="5">#N/A</definedName>
    <definedName name="_SUM19" localSheetId="11">#REF!</definedName>
    <definedName name="_SUM19" localSheetId="9">#REF!</definedName>
    <definedName name="_SUM19" localSheetId="5">#N/A</definedName>
    <definedName name="_SUM2" localSheetId="11">#REF!</definedName>
    <definedName name="_SUM2" localSheetId="9">#REF!</definedName>
    <definedName name="_SUM2" localSheetId="5">#N/A</definedName>
    <definedName name="_SUM3" localSheetId="11">#REF!</definedName>
    <definedName name="_SUM3" localSheetId="9">#REF!</definedName>
    <definedName name="_SUM3" localSheetId="5">#N/A</definedName>
    <definedName name="_SUM4" localSheetId="11">#REF!</definedName>
    <definedName name="_SUM4" localSheetId="9">#REF!</definedName>
    <definedName name="_SUM4" localSheetId="5">#N/A</definedName>
    <definedName name="_SUM5" localSheetId="11">#REF!</definedName>
    <definedName name="_SUM5" localSheetId="9">#REF!</definedName>
    <definedName name="_SUM5" localSheetId="5">#N/A</definedName>
    <definedName name="_SUM6" localSheetId="11">#REF!</definedName>
    <definedName name="_SUM6" localSheetId="9">#REF!</definedName>
    <definedName name="_SUM6" localSheetId="5">#N/A</definedName>
    <definedName name="_SUM7" localSheetId="11">#REF!</definedName>
    <definedName name="_SUM7" localSheetId="9">#REF!</definedName>
    <definedName name="_SUM7" localSheetId="5">#N/A</definedName>
    <definedName name="_SUM8" localSheetId="11">#REF!</definedName>
    <definedName name="_SUM8" localSheetId="9">#REF!</definedName>
    <definedName name="_SUM8" localSheetId="5">#N/A</definedName>
    <definedName name="_SUM9" localSheetId="11">#REF!</definedName>
    <definedName name="_SUM9" localSheetId="9">#REF!</definedName>
    <definedName name="_SUM9" localSheetId="5">#N/A</definedName>
    <definedName name="_Table1_In1" localSheetId="12" hidden="1">#REF!</definedName>
    <definedName name="_Table1_In1" localSheetId="5" hidden="1">#N/A</definedName>
    <definedName name="_Table1_In1" hidden="1">#REF!</definedName>
    <definedName name="_Table1_Out" localSheetId="12" hidden="1">#REF!</definedName>
    <definedName name="_Table1_Out" localSheetId="5" hidden="1">#N/A</definedName>
    <definedName name="_Table1_Out" hidden="1">#REF!</definedName>
    <definedName name="_TC1" localSheetId="5">#N/A</definedName>
    <definedName name="_TC2" localSheetId="5">#N/A</definedName>
    <definedName name="_Ted1" localSheetId="5">#REF!</definedName>
    <definedName name="_ttr2" localSheetId="5">#N/A</definedName>
    <definedName name="_ttr3" localSheetId="5">#N/A</definedName>
    <definedName name="_TW1" localSheetId="5">#N/A</definedName>
    <definedName name="_TW2" localSheetId="5">#N/A</definedName>
    <definedName name="_UP1" localSheetId="11">#REF!</definedName>
    <definedName name="_UP1" localSheetId="9">#REF!</definedName>
    <definedName name="_UP1" localSheetId="5">#N/A</definedName>
    <definedName name="_UP2" localSheetId="11">#REF!</definedName>
    <definedName name="_UP2" localSheetId="9">#REF!</definedName>
    <definedName name="_UP2" localSheetId="5">#N/A</definedName>
    <definedName name="_WJ9911" hidden="1">{#N/A,#N/A,FALSE,"9612"}</definedName>
    <definedName name="_WW2" localSheetId="5">#REF!</definedName>
    <definedName name="_WW3" localSheetId="5">#N/A</definedName>
    <definedName name="_WW6" localSheetId="5">#REF!</definedName>
    <definedName name="_WW7" localSheetId="5">#N/A</definedName>
    <definedName name="_WW8" localSheetId="5">#N/A</definedName>
    <definedName name="¤±8529" localSheetId="11">#REF!</definedName>
    <definedName name="¤±8529" localSheetId="9">#REF!</definedName>
    <definedName name="¤±8529" localSheetId="5">#N/A</definedName>
    <definedName name="¤C315" localSheetId="11">#REF!</definedName>
    <definedName name="¤C315" localSheetId="9">#REF!</definedName>
    <definedName name="¤C315" localSheetId="5">#REF!</definedName>
    <definedName name="¤Ç315" localSheetId="11">#REF!</definedName>
    <definedName name="¤Ç315" localSheetId="9">#REF!</definedName>
    <definedName name="¤O650" localSheetId="5">#N/A</definedName>
    <definedName name="\\O" localSheetId="5">#N/A</definedName>
    <definedName name="\0" localSheetId="5">#N/A</definedName>
    <definedName name="\a" localSheetId="11">#REF!</definedName>
    <definedName name="\a" localSheetId="9">#REF!</definedName>
    <definedName name="\a" localSheetId="5">#REF!</definedName>
    <definedName name="\b" localSheetId="11">#REF!</definedName>
    <definedName name="\b" localSheetId="9">#REF!</definedName>
    <definedName name="\b" localSheetId="5">#N/A</definedName>
    <definedName name="\c" localSheetId="11">#REF!</definedName>
    <definedName name="\c" localSheetId="9">#REF!</definedName>
    <definedName name="\c" localSheetId="5">#N/A</definedName>
    <definedName name="\d" localSheetId="11">#REF!</definedName>
    <definedName name="\d" localSheetId="9">#REF!</definedName>
    <definedName name="\d" localSheetId="5">#N/A</definedName>
    <definedName name="\e" localSheetId="11">#REF!</definedName>
    <definedName name="\e" localSheetId="9">#REF!</definedName>
    <definedName name="\e" localSheetId="5">#N/A</definedName>
    <definedName name="\g" localSheetId="11">#REF!</definedName>
    <definedName name="\g" localSheetId="9">#REF!</definedName>
    <definedName name="\g" localSheetId="5">#N/A</definedName>
    <definedName name="\i" localSheetId="11">#REF!</definedName>
    <definedName name="\i" localSheetId="9">#REF!</definedName>
    <definedName name="\i" localSheetId="5">#N/A</definedName>
    <definedName name="\l" localSheetId="11">#REF!</definedName>
    <definedName name="\l" localSheetId="9">#REF!</definedName>
    <definedName name="\l" localSheetId="5">#N/A</definedName>
    <definedName name="\LARGE" localSheetId="5">#N/A</definedName>
    <definedName name="\MIDDLE" localSheetId="5">#N/A</definedName>
    <definedName name="\n" localSheetId="5">#N/A</definedName>
    <definedName name="\o" localSheetId="5">#REF!</definedName>
    <definedName name="\SMALL" localSheetId="5">#N/A</definedName>
    <definedName name="\u" localSheetId="5">#N/A</definedName>
    <definedName name="\v" localSheetId="5">#N/A</definedName>
    <definedName name="\x" localSheetId="11">#REF!</definedName>
    <definedName name="\x" localSheetId="9">#REF!</definedName>
    <definedName name="\x" localSheetId="5">#N/A</definedName>
    <definedName name="\y" localSheetId="11">#REF!</definedName>
    <definedName name="\y" localSheetId="9">#REF!</definedName>
    <definedName name="\y" localSheetId="5">#N/A</definedName>
    <definedName name="\z" localSheetId="11">#REF!</definedName>
    <definedName name="\z" localSheetId="9">#REF!</definedName>
    <definedName name="\z" localSheetId="5">#N/A</definedName>
    <definedName name="A" localSheetId="5">#REF!</definedName>
    <definedName name="A_" localSheetId="5">#N/A</definedName>
    <definedName name="a_1" localSheetId="5">#N/A</definedName>
    <definedName name="a_2" localSheetId="5">#N/A</definedName>
    <definedName name="a_3" localSheetId="5">#N/A</definedName>
    <definedName name="A_HH" localSheetId="11">#REF!,#REF!,#REF!,#REF!,#REF!,#REF!,#REF!,#REF!,#REF!,#REF!</definedName>
    <definedName name="A_HH" localSheetId="9">#REF!,#REF!,#REF!,#REF!,#REF!,#REF!,#REF!,#REF!,#REF!,#REF!</definedName>
    <definedName name="A_HH" localSheetId="5">#N/A</definedName>
    <definedName name="A0" localSheetId="5">#N/A</definedName>
    <definedName name="A1.1000" localSheetId="5">#N/A</definedName>
    <definedName name="A1_" localSheetId="11">#REF!</definedName>
    <definedName name="A1_" localSheetId="9">#REF!</definedName>
    <definedName name="A1_" localSheetId="5">#N/A</definedName>
    <definedName name="A1000000000000000" localSheetId="5">#N/A</definedName>
    <definedName name="A10B1L" localSheetId="5">#N/A</definedName>
    <definedName name="A10B1R" localSheetId="5">#N/A</definedName>
    <definedName name="A10B2L" localSheetId="5">#N/A</definedName>
    <definedName name="A10B2R" localSheetId="5">#N/A</definedName>
    <definedName name="A10B3L" localSheetId="5">#N/A</definedName>
    <definedName name="A10B3R" localSheetId="5">#N/A</definedName>
    <definedName name="A10B4L" localSheetId="5">#N/A</definedName>
    <definedName name="A10B4R" localSheetId="5">#N/A</definedName>
    <definedName name="A10BFL" localSheetId="5">#N/A</definedName>
    <definedName name="A10BFR" localSheetId="5">#N/A</definedName>
    <definedName name="A10BQL" localSheetId="5">#N/A</definedName>
    <definedName name="A10BQR" localSheetId="5">#N/A</definedName>
    <definedName name="A10L1L" localSheetId="5">#N/A</definedName>
    <definedName name="A10L1R" localSheetId="5">#N/A</definedName>
    <definedName name="A10L2L" localSheetId="5">#N/A</definedName>
    <definedName name="A10L2R" localSheetId="5">#N/A</definedName>
    <definedName name="A10L3L" localSheetId="5">#N/A</definedName>
    <definedName name="A10L3R" localSheetId="5">#N/A</definedName>
    <definedName name="A10L4L" localSheetId="5">#N/A</definedName>
    <definedName name="A10L4R" localSheetId="5">#N/A</definedName>
    <definedName name="A10LFR" localSheetId="5">#N/A</definedName>
    <definedName name="A10LQL" localSheetId="5">#N/A</definedName>
    <definedName name="A10LQR" localSheetId="5">#N/A</definedName>
    <definedName name="A1C1" localSheetId="14" hidden="1">#REF!</definedName>
    <definedName name="A1C1" localSheetId="15" hidden="1">#REF!</definedName>
    <definedName name="A1C1" localSheetId="3" hidden="1">#REF!</definedName>
    <definedName name="A1C1" localSheetId="2" hidden="1">#REF!</definedName>
    <definedName name="A1C1" localSheetId="11" hidden="1">#REF!</definedName>
    <definedName name="A1C1" localSheetId="9" hidden="1">#REF!</definedName>
    <definedName name="A1C1" localSheetId="5" hidden="1">#REF!</definedName>
    <definedName name="A1C1" hidden="1">#REF!</definedName>
    <definedName name="A2_" localSheetId="11">#REF!</definedName>
    <definedName name="A2_" localSheetId="9">#REF!</definedName>
    <definedName name="A2_" localSheetId="5">#N/A</definedName>
    <definedName name="A3_" localSheetId="11">#REF!</definedName>
    <definedName name="A3_" localSheetId="9">#REF!</definedName>
    <definedName name="A3_" localSheetId="5">#N/A</definedName>
    <definedName name="A3B1L" localSheetId="5">#N/A</definedName>
    <definedName name="A3B1R" localSheetId="5">#N/A</definedName>
    <definedName name="A3B2L" localSheetId="5">#N/A</definedName>
    <definedName name="A3B2R" localSheetId="5">#N/A</definedName>
    <definedName name="A3B3L" localSheetId="5">#N/A</definedName>
    <definedName name="A3B3R" localSheetId="5">#N/A</definedName>
    <definedName name="A3B4L" localSheetId="5">#N/A</definedName>
    <definedName name="A3B4R" localSheetId="5">#N/A</definedName>
    <definedName name="A3BFL" localSheetId="5">#N/A</definedName>
    <definedName name="A3BFR" localSheetId="5">#N/A</definedName>
    <definedName name="A3BQL" localSheetId="5">#N/A</definedName>
    <definedName name="A3BQR" localSheetId="5">#N/A</definedName>
    <definedName name="A3L1L" localSheetId="5">#N/A</definedName>
    <definedName name="A3L1R" localSheetId="5">#N/A</definedName>
    <definedName name="A3L2L" localSheetId="5">#N/A</definedName>
    <definedName name="A3L2R" localSheetId="5">#N/A</definedName>
    <definedName name="A3L3L" localSheetId="5">#N/A</definedName>
    <definedName name="A3L3R" localSheetId="5">#N/A</definedName>
    <definedName name="A3L4L" localSheetId="5">#N/A</definedName>
    <definedName name="A3L4R" localSheetId="5">#N/A</definedName>
    <definedName name="A3LFL" localSheetId="5">#N/A</definedName>
    <definedName name="A3LFR" localSheetId="5">#N/A</definedName>
    <definedName name="A3LQL" localSheetId="5">#N/A</definedName>
    <definedName name="A3LQR" localSheetId="5">#N/A</definedName>
    <definedName name="A4_" localSheetId="11">#REF!</definedName>
    <definedName name="A4_" localSheetId="9">#REF!</definedName>
    <definedName name="A4_" localSheetId="5">#N/A</definedName>
    <definedName name="A4B1L" localSheetId="5">#N/A</definedName>
    <definedName name="A4B1R" localSheetId="5">#N/A</definedName>
    <definedName name="A4B2L" localSheetId="5">#N/A</definedName>
    <definedName name="A4B2R" localSheetId="5">#N/A</definedName>
    <definedName name="A4B3L" localSheetId="5">#N/A</definedName>
    <definedName name="A4B3R" localSheetId="5">#N/A</definedName>
    <definedName name="A4B4L" localSheetId="5">#N/A</definedName>
    <definedName name="A4B4R" localSheetId="5">#N/A</definedName>
    <definedName name="A4BFL" localSheetId="5">#N/A</definedName>
    <definedName name="A4BFR" localSheetId="5">#N/A</definedName>
    <definedName name="A4BQL" localSheetId="5">#N/A</definedName>
    <definedName name="A4BQR" localSheetId="5">#N/A</definedName>
    <definedName name="A4L1L" localSheetId="5">#N/A</definedName>
    <definedName name="A4L1R" localSheetId="5">#N/A</definedName>
    <definedName name="A4L2L" localSheetId="5">#N/A</definedName>
    <definedName name="A4L2R" localSheetId="5">#N/A</definedName>
    <definedName name="A4L3L" localSheetId="5">#N/A</definedName>
    <definedName name="A4L3R" localSheetId="5">#N/A</definedName>
    <definedName name="A4L4L" localSheetId="5">#N/A</definedName>
    <definedName name="A4L4R" localSheetId="5">#N/A</definedName>
    <definedName name="A4LFL" localSheetId="5">#N/A</definedName>
    <definedName name="A4LFR" localSheetId="5">#N/A</definedName>
    <definedName name="A4LQL" localSheetId="5">#N/A</definedName>
    <definedName name="A4LQR" localSheetId="5">#N/A</definedName>
    <definedName name="A5_" localSheetId="11">#REF!</definedName>
    <definedName name="A5_" localSheetId="9">#REF!</definedName>
    <definedName name="A5_" localSheetId="5">#N/A</definedName>
    <definedName name="A5B1L" localSheetId="5">#N/A</definedName>
    <definedName name="A5B1R" localSheetId="5">#N/A</definedName>
    <definedName name="A5B2L" localSheetId="5">#N/A</definedName>
    <definedName name="A5B2R" localSheetId="5">#N/A</definedName>
    <definedName name="A5B3L" localSheetId="5">#N/A</definedName>
    <definedName name="A5B3R" localSheetId="5">#N/A</definedName>
    <definedName name="A5B4L" localSheetId="5">#N/A</definedName>
    <definedName name="A5B4R" localSheetId="5">#N/A</definedName>
    <definedName name="A5BFL" localSheetId="5">#N/A</definedName>
    <definedName name="A5BFR" localSheetId="5">#N/A</definedName>
    <definedName name="A5BQL" localSheetId="5">#N/A</definedName>
    <definedName name="A5BQR" localSheetId="5">#N/A</definedName>
    <definedName name="A5L1L" localSheetId="5">#N/A</definedName>
    <definedName name="A5L1R" localSheetId="5">#N/A</definedName>
    <definedName name="A5L2L" localSheetId="5">#N/A</definedName>
    <definedName name="A5L2R" localSheetId="5">#N/A</definedName>
    <definedName name="A5L3L" localSheetId="5">#N/A</definedName>
    <definedName name="A5L3R" localSheetId="5">#N/A</definedName>
    <definedName name="A5L4L" localSheetId="5">#N/A</definedName>
    <definedName name="A5L4R" localSheetId="5">#N/A</definedName>
    <definedName name="A5LFL" localSheetId="5">#N/A</definedName>
    <definedName name="A5LFR" localSheetId="5">#N/A</definedName>
    <definedName name="A5LQL" localSheetId="5">#N/A</definedName>
    <definedName name="A5LQR" localSheetId="5">#N/A</definedName>
    <definedName name="A6B1L" localSheetId="5">#N/A</definedName>
    <definedName name="A6B1R" localSheetId="5">#N/A</definedName>
    <definedName name="A6B2L" localSheetId="5">#N/A</definedName>
    <definedName name="A6B2R" localSheetId="5">#N/A</definedName>
    <definedName name="A6B3L" localSheetId="5">#N/A</definedName>
    <definedName name="A6B3R" localSheetId="5">#N/A</definedName>
    <definedName name="A6B4L" localSheetId="5">#N/A</definedName>
    <definedName name="A6B4R" localSheetId="5">#N/A</definedName>
    <definedName name="A6BFL" localSheetId="5">#N/A</definedName>
    <definedName name="A6BFR" localSheetId="5">#N/A</definedName>
    <definedName name="A6BQL" localSheetId="5">#N/A</definedName>
    <definedName name="A6BQR" localSheetId="5">#N/A</definedName>
    <definedName name="A6L1L" localSheetId="5">#N/A</definedName>
    <definedName name="A6L1R" localSheetId="5">#N/A</definedName>
    <definedName name="A6L2L" localSheetId="5">#N/A</definedName>
    <definedName name="A6L2R" localSheetId="5">#N/A</definedName>
    <definedName name="A6L3L" localSheetId="5">#N/A</definedName>
    <definedName name="A6L3R" localSheetId="5">#N/A</definedName>
    <definedName name="A6L4L" localSheetId="5">#N/A</definedName>
    <definedName name="A6L4R" localSheetId="5">#N/A</definedName>
    <definedName name="A6LFL" localSheetId="5">#N/A</definedName>
    <definedName name="A6LFR" localSheetId="5">#N/A</definedName>
    <definedName name="A6LQL" localSheetId="5">#N/A</definedName>
    <definedName name="A6LQR" localSheetId="5">#N/A</definedName>
    <definedName name="A7_" localSheetId="11">#REF!</definedName>
    <definedName name="A7_" localSheetId="9">#REF!</definedName>
    <definedName name="A7_" localSheetId="5">#N/A</definedName>
    <definedName name="A7B1L" localSheetId="5">#N/A</definedName>
    <definedName name="A7B1R" localSheetId="5">#N/A</definedName>
    <definedName name="A7B2L" localSheetId="5">#N/A</definedName>
    <definedName name="A7B2R" localSheetId="5">#N/A</definedName>
    <definedName name="A7B3L" localSheetId="5">#N/A</definedName>
    <definedName name="A7B3R" localSheetId="5">#N/A</definedName>
    <definedName name="A7B4L" localSheetId="5">#N/A</definedName>
    <definedName name="A7B4R" localSheetId="5">#N/A</definedName>
    <definedName name="A7BFL" localSheetId="5">#N/A</definedName>
    <definedName name="A7BFR" localSheetId="5">#N/A</definedName>
    <definedName name="A7BQL" localSheetId="5">#N/A</definedName>
    <definedName name="A7BQR" localSheetId="5">#N/A</definedName>
    <definedName name="A7L1L" localSheetId="5">#N/A</definedName>
    <definedName name="A7L1R" localSheetId="5">#N/A</definedName>
    <definedName name="A7L2L" localSheetId="5">#N/A</definedName>
    <definedName name="A7L2R" localSheetId="5">#N/A</definedName>
    <definedName name="A7L3L" localSheetId="5">#N/A</definedName>
    <definedName name="A7L3R" localSheetId="5">#N/A</definedName>
    <definedName name="A7L4L" localSheetId="5">#N/A</definedName>
    <definedName name="A7L4R" localSheetId="5">#N/A</definedName>
    <definedName name="A7LFL" localSheetId="5">#N/A</definedName>
    <definedName name="A7LFR" localSheetId="5">#N/A</definedName>
    <definedName name="A7LQL" localSheetId="5">#N/A</definedName>
    <definedName name="A7LQR" localSheetId="5">#N/A</definedName>
    <definedName name="A8_" localSheetId="11">#REF!</definedName>
    <definedName name="A8_" localSheetId="9">#REF!</definedName>
    <definedName name="A8_" localSheetId="5">#N/A</definedName>
    <definedName name="A8B1L" localSheetId="5">#N/A</definedName>
    <definedName name="A8B1R" localSheetId="5">#N/A</definedName>
    <definedName name="A8B2L" localSheetId="5">#N/A</definedName>
    <definedName name="A8B2R" localSheetId="5">#N/A</definedName>
    <definedName name="A8B3L" localSheetId="5">#N/A</definedName>
    <definedName name="A8B3R" localSheetId="5">#N/A</definedName>
    <definedName name="A8B4L" localSheetId="5">#N/A</definedName>
    <definedName name="A8B4R" localSheetId="5">#N/A</definedName>
    <definedName name="A8BFL" localSheetId="5">#N/A</definedName>
    <definedName name="A8BFR" localSheetId="5">#N/A</definedName>
    <definedName name="A8BQL" localSheetId="5">#N/A</definedName>
    <definedName name="A8BQR" localSheetId="5">#N/A</definedName>
    <definedName name="A8L1L" localSheetId="5">#N/A</definedName>
    <definedName name="A8L1R" localSheetId="5">#N/A</definedName>
    <definedName name="A8L2L" localSheetId="5">#N/A</definedName>
    <definedName name="A8L2R" localSheetId="5">#N/A</definedName>
    <definedName name="A8L3L" localSheetId="5">#N/A</definedName>
    <definedName name="A8L3R" localSheetId="5">#N/A</definedName>
    <definedName name="A8L4L" localSheetId="5">#N/A</definedName>
    <definedName name="A8L4R" localSheetId="5">#N/A</definedName>
    <definedName name="A8LFL" localSheetId="5">#N/A</definedName>
    <definedName name="A8LFR" localSheetId="5">#N/A</definedName>
    <definedName name="A8LQL" localSheetId="5">#N/A</definedName>
    <definedName name="A8LQR" localSheetId="5">#N/A</definedName>
    <definedName name="A9_" localSheetId="11">#REF!</definedName>
    <definedName name="A9_" localSheetId="9">#REF!</definedName>
    <definedName name="A9_" localSheetId="5">#N/A</definedName>
    <definedName name="A9B1L" localSheetId="5">#N/A</definedName>
    <definedName name="A9B1R" localSheetId="5">#N/A</definedName>
    <definedName name="A9B2L" localSheetId="5">#N/A</definedName>
    <definedName name="A9B2R" localSheetId="5">#N/A</definedName>
    <definedName name="A9B3L" localSheetId="5">#N/A</definedName>
    <definedName name="A9B3R" localSheetId="5">#N/A</definedName>
    <definedName name="A9B4L" localSheetId="5">#N/A</definedName>
    <definedName name="A9B4R" localSheetId="5">#N/A</definedName>
    <definedName name="A9BFL" localSheetId="5">#N/A</definedName>
    <definedName name="A9BFR" localSheetId="5">#N/A</definedName>
    <definedName name="A9BQL" localSheetId="5">#N/A</definedName>
    <definedName name="A9BQR" localSheetId="5">#N/A</definedName>
    <definedName name="A9L1L" localSheetId="5">#N/A</definedName>
    <definedName name="A9L1R" localSheetId="5">#N/A</definedName>
    <definedName name="A9L2L" localSheetId="5">#N/A</definedName>
    <definedName name="A9L2R" localSheetId="5">#N/A</definedName>
    <definedName name="A9L3L" localSheetId="5">#N/A</definedName>
    <definedName name="A9L3R" localSheetId="5">#N/A</definedName>
    <definedName name="A9L4L" localSheetId="5">#N/A</definedName>
    <definedName name="A9L4R" localSheetId="5">#N/A</definedName>
    <definedName name="A9LFL" localSheetId="5">#N/A</definedName>
    <definedName name="A9LFR" localSheetId="5">#N/A</definedName>
    <definedName name="A9LQL" localSheetId="5">#N/A</definedName>
    <definedName name="A9LQR" localSheetId="5">#N/A</definedName>
    <definedName name="AA" localSheetId="11">#REF!</definedName>
    <definedName name="AA" localSheetId="9">#REF!</definedName>
    <definedName name="AA" localSheetId="5">#N/A</definedName>
    <definedName name="AA___0" localSheetId="5">#REF!</definedName>
    <definedName name="aaa" localSheetId="5">한전불입금!aaa</definedName>
    <definedName name="AAAA" localSheetId="5">#REF!</definedName>
    <definedName name="AAAAA" localSheetId="11">#REF!</definedName>
    <definedName name="AAAAA" localSheetId="9">#REF!</definedName>
    <definedName name="aaaaa" localSheetId="5" hidden="1">{#N/A,#N/A,FALSE,"명세표"}</definedName>
    <definedName name="AAAAAAA" localSheetId="5">#N/A</definedName>
    <definedName name="AAAAAAAAAAA" localSheetId="5">#N/A</definedName>
    <definedName name="AAAAAAAAAAAAAAA" localSheetId="5">#N/A</definedName>
    <definedName name="AAADFFFFFFFFFFFD" localSheetId="5">#N/A</definedName>
    <definedName name="AB" localSheetId="5">#N/A</definedName>
    <definedName name="ABC" localSheetId="5">#N/A</definedName>
    <definedName name="abcdefg" localSheetId="5">#N/A</definedName>
    <definedName name="abcdefgh" localSheetId="5">#N/A</definedName>
    <definedName name="ABS" hidden="1">{#N/A,#N/A,FALSE,"전력간선"}</definedName>
    <definedName name="ABUTH" localSheetId="5">#N/A</definedName>
    <definedName name="ac" localSheetId="5">#REF!</definedName>
    <definedName name="Access_Button" hidden="1">"업체현황_카드발송_List"</definedName>
    <definedName name="Access_Button1" hidden="1">"업체현황_카드발송_List"</definedName>
    <definedName name="Access_Button2" hidden="1">"업체현황_카드발송_List"</definedName>
    <definedName name="Access_Button3" hidden="1">"카드발송_카드발송_List1"</definedName>
    <definedName name="Access_Button4" hidden="1">"업체현황_카드발송_List"</definedName>
    <definedName name="AccessDatabase" localSheetId="5" hidden="1">"C:\dnkim\협력업체\카드발송.mdb"</definedName>
    <definedName name="AccessDatabase" hidden="1">"C:\My Documents\북부수도사업소\전원차단장치\전원차~1\전원차단장치 내역서 03월06일.mdb"</definedName>
    <definedName name="ACD10L" localSheetId="5">#N/A</definedName>
    <definedName name="ACD10R" localSheetId="5">#N/A</definedName>
    <definedName name="ACD3L" localSheetId="5">#N/A</definedName>
    <definedName name="ACD3R" localSheetId="5">#N/A</definedName>
    <definedName name="ACD4L" localSheetId="5">#N/A</definedName>
    <definedName name="ACD4R" localSheetId="5">#N/A</definedName>
    <definedName name="ACD5L" localSheetId="5">#N/A</definedName>
    <definedName name="ACD5R" localSheetId="5">#N/A</definedName>
    <definedName name="ACD6L" localSheetId="5">#N/A</definedName>
    <definedName name="ACD6R" localSheetId="5">#N/A</definedName>
    <definedName name="ACD7L" localSheetId="5">#N/A</definedName>
    <definedName name="ACD7R" localSheetId="5">#N/A</definedName>
    <definedName name="ACD8L" localSheetId="5">#N/A</definedName>
    <definedName name="ACD8R" localSheetId="5">#N/A</definedName>
    <definedName name="ACD9L" localSheetId="5">#N/A</definedName>
    <definedName name="ACD9R" localSheetId="5">#N/A</definedName>
    <definedName name="ACE10L" localSheetId="5">#N/A</definedName>
    <definedName name="ACE10R" localSheetId="5">#N/A</definedName>
    <definedName name="ACE3L" localSheetId="5">#N/A</definedName>
    <definedName name="ACE3R" localSheetId="5">#N/A</definedName>
    <definedName name="ACE4L" localSheetId="5">#N/A</definedName>
    <definedName name="ACE4R" localSheetId="5">#N/A</definedName>
    <definedName name="ACE5L" localSheetId="5">#N/A</definedName>
    <definedName name="ACE5R" localSheetId="5">#N/A</definedName>
    <definedName name="ACE6L" localSheetId="5">#N/A</definedName>
    <definedName name="ACE6R" localSheetId="5">#N/A</definedName>
    <definedName name="ACE7L" localSheetId="5">#N/A</definedName>
    <definedName name="ACE7R" localSheetId="5">#N/A</definedName>
    <definedName name="ACE8L" localSheetId="5">#N/A</definedName>
    <definedName name="ACE8R" localSheetId="5">#N/A</definedName>
    <definedName name="ACE9L" localSheetId="5">#N/A</definedName>
    <definedName name="ACE9R" localSheetId="5">#N/A</definedName>
    <definedName name="ACH10L" localSheetId="5">#N/A</definedName>
    <definedName name="ACH10R" localSheetId="5">#N/A</definedName>
    <definedName name="ACH3L" localSheetId="5">#N/A</definedName>
    <definedName name="ACH3R" localSheetId="5">#N/A</definedName>
    <definedName name="ACH4L" localSheetId="5">#N/A</definedName>
    <definedName name="ACH4R" localSheetId="5">#N/A</definedName>
    <definedName name="ACH5L" localSheetId="5">#N/A</definedName>
    <definedName name="ACH5R" localSheetId="5">#N/A</definedName>
    <definedName name="ACH6L" localSheetId="5">#N/A</definedName>
    <definedName name="ACH6R" localSheetId="5">#N/A</definedName>
    <definedName name="ACH7L" localSheetId="5">#N/A</definedName>
    <definedName name="ACH7R" localSheetId="5">#N/A</definedName>
    <definedName name="ACH8L" localSheetId="5">#N/A</definedName>
    <definedName name="ACH8R" localSheetId="5">#N/A</definedName>
    <definedName name="ACH9L" localSheetId="5">#N/A</definedName>
    <definedName name="ACH9R" localSheetId="5">#N/A</definedName>
    <definedName name="ACX" localSheetId="5" hidden="1">#REF!</definedName>
    <definedName name="ACX" hidden="1">#REF!</definedName>
    <definedName name="AD" localSheetId="5">#N/A</definedName>
    <definedName name="adad" localSheetId="5">#N/A</definedName>
    <definedName name="add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dd" hidden="1">{#N/A,#N/A,FALSE,"기안지";#N/A,#N/A,FALSE,"통신지"}</definedName>
    <definedName name="AE" localSheetId="5">#N/A</definedName>
    <definedName name="aer" localSheetId="5">#N/A</definedName>
    <definedName name="af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FAF" localSheetId="5">#N/A</definedName>
    <definedName name="AFC설비" localSheetId="5">#N/A</definedName>
    <definedName name="aff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f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g" localSheetId="5">#REF!</definedName>
    <definedName name="agg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g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H" localSheetId="5">#N/A</definedName>
    <definedName name="ahh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hh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I" localSheetId="5">#N/A</definedName>
    <definedName name="aifjoweidmcx" localSheetId="11">#REF!</definedName>
    <definedName name="aifjoweidmcx" localSheetId="9">#REF!</definedName>
    <definedName name="aifjoweidmcx" localSheetId="5">#N/A</definedName>
    <definedName name="AJFA" localSheetId="5">#N/A</definedName>
    <definedName name="AJHD" localSheetId="11">#REF!</definedName>
    <definedName name="AJHD" localSheetId="9">#REF!</definedName>
    <definedName name="AJHD" localSheetId="5">#N/A</definedName>
    <definedName name="AK" localSheetId="5">#N/A</definedName>
    <definedName name="akfj" localSheetId="11">#REF!</definedName>
    <definedName name="akfj" localSheetId="9">#REF!</definedName>
    <definedName name="akfj" localSheetId="5">#N/A</definedName>
    <definedName name="AKJFD" localSheetId="11">#REF!</definedName>
    <definedName name="AKJFD" localSheetId="9">#REF!</definedName>
    <definedName name="AKJFD" localSheetId="5">#N/A</definedName>
    <definedName name="AKJFL" localSheetId="11">#REF!</definedName>
    <definedName name="AKJFL" localSheetId="9">#REF!</definedName>
    <definedName name="AKJFL" localSheetId="5">#REF!</definedName>
    <definedName name="aldfkuxp" localSheetId="11">#REF!</definedName>
    <definedName name="aldfkuxp" localSheetId="9">#REF!</definedName>
    <definedName name="aldfkuxp" localSheetId="5">#N/A</definedName>
    <definedName name="ALPA" localSheetId="5">#N/A</definedName>
    <definedName name="ALPHA" localSheetId="5">#N/A</definedName>
    <definedName name="alslsdkjfjs" localSheetId="5" hidden="1">#REF!</definedName>
    <definedName name="alslsdkjfjs" hidden="1">#REF!</definedName>
    <definedName name="AMOUNT" localSheetId="11">#REF!</definedName>
    <definedName name="AMOUNT" localSheetId="9">#REF!</definedName>
    <definedName name="AMOUNT" localSheetId="5">#N/A</definedName>
    <definedName name="an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n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NALOG_INPUT_CARD" localSheetId="5">#N/A</definedName>
    <definedName name="ANFRK2" localSheetId="5">#N/A</definedName>
    <definedName name="ANFRK3" localSheetId="5">#N/A</definedName>
    <definedName name="anfrkk" localSheetId="5">#N/A</definedName>
    <definedName name="ANG" localSheetId="5">#N/A</definedName>
    <definedName name="ANGLE_30" localSheetId="5">#N/A</definedName>
    <definedName name="ANGLE_40" localSheetId="5">#N/A</definedName>
    <definedName name="ann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nn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nscount" hidden="1">1</definedName>
    <definedName name="APPL" localSheetId="5">#N/A</definedName>
    <definedName name="APPT" localSheetId="5">#N/A</definedName>
    <definedName name="APR." localSheetId="5">#N/A</definedName>
    <definedName name="arr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rr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s" localSheetId="11">#REF!</definedName>
    <definedName name="as" localSheetId="9">#REF!</definedName>
    <definedName name="as" localSheetId="5">#N/A</definedName>
    <definedName name="ASA" localSheetId="5">#N/A</definedName>
    <definedName name="asaasa" localSheetId="5">#REF!</definedName>
    <definedName name="ASAS" hidden="1">{#N/A,#N/A,FALSE,"DAOCM 2차 검토"}</definedName>
    <definedName name="ASC" localSheetId="5" hidden="1">#N/A</definedName>
    <definedName name="ASCO" localSheetId="5">#N/A</definedName>
    <definedName name="ASD" localSheetId="5">#N/A</definedName>
    <definedName name="asdf" localSheetId="11">#REF!</definedName>
    <definedName name="asdf" localSheetId="9">#REF!</definedName>
    <definedName name="asdf" localSheetId="5">#N/A</definedName>
    <definedName name="asdfasdf" localSheetId="14" hidden="1">{#N/A,#N/A,FALSE,"CCTV"}</definedName>
    <definedName name="asdfasdf" localSheetId="15" hidden="1">{#N/A,#N/A,FALSE,"CCTV"}</definedName>
    <definedName name="asdfasdf" localSheetId="12" hidden="1">{#N/A,#N/A,FALSE,"CCTV"}</definedName>
    <definedName name="asdfasdf" localSheetId="13" hidden="1">{#N/A,#N/A,FALSE,"CCTV"}</definedName>
    <definedName name="asdfasdf" localSheetId="5" hidden="1">{#N/A,#N/A,FALSE,"CCTV"}</definedName>
    <definedName name="asdfasdf" hidden="1">{#N/A,#N/A,FALSE,"CCTV"}</definedName>
    <definedName name="asdfasdfasdfasfcasx" localSheetId="5" hidden="1">#N/A</definedName>
    <definedName name="asdfasdfasdfasfcasx" hidden="1">#REF!</definedName>
    <definedName name="ASDFASDKLFJ" hidden="1">{#N/A,#N/A,TRUE,"토적및재료집계";#N/A,#N/A,TRUE,"토적및재료집계";#N/A,#N/A,TRUE,"단위량"}</definedName>
    <definedName name="ASDFVBN" localSheetId="5">#N/A</definedName>
    <definedName name="asdhf" localSheetId="11">#REF!</definedName>
    <definedName name="asdhf" localSheetId="9">#REF!</definedName>
    <definedName name="asdhf" localSheetId="5">#N/A</definedName>
    <definedName name="ASE" localSheetId="5">#N/A</definedName>
    <definedName name="asp" localSheetId="5">#N/A</definedName>
    <definedName name="ASPO" localSheetId="5">#N/A</definedName>
    <definedName name="ASP두께" localSheetId="5">#N/A</definedName>
    <definedName name="ass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ss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SSFSDF" localSheetId="5" hidden="1">{#N/A,#N/A,FALSE,"2~8번"}</definedName>
    <definedName name="ASSFSDF" hidden="1">{#N/A,#N/A,FALSE,"2~8번"}</definedName>
    <definedName name="AT" localSheetId="5">#N/A</definedName>
    <definedName name="AUG." localSheetId="5">#N/A</definedName>
    <definedName name="AUS" localSheetId="11">BlankMacro1</definedName>
    <definedName name="AUS" localSheetId="9">BlankMacro1</definedName>
    <definedName name="AUS" localSheetId="5">BlankMacro1</definedName>
    <definedName name="avvvv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vvvv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vvvvv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vvvvv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WDR" localSheetId="5">#N/A</definedName>
    <definedName name="AWSXC" localSheetId="5">#N/A</definedName>
    <definedName name="AXCV" localSheetId="5">#N/A</definedName>
    <definedName name="A값1" localSheetId="5">#N/A</definedName>
    <definedName name="A값2" localSheetId="5">#N/A</definedName>
    <definedName name="A공구손료" localSheetId="5">#N/A</definedName>
    <definedName name="A공구손료1" localSheetId="5">#N/A</definedName>
    <definedName name="A공량" localSheetId="5">#N/A</definedName>
    <definedName name="A공량단위" localSheetId="5">#N/A</definedName>
    <definedName name="A공사단가" localSheetId="5">#N/A</definedName>
    <definedName name="A공종코드" localSheetId="5">#N/A</definedName>
    <definedName name="A노무인" localSheetId="5">#N/A</definedName>
    <definedName name="A노임단가" localSheetId="5">#N/A</definedName>
    <definedName name="A대가비고" localSheetId="5">#N/A</definedName>
    <definedName name="A대가전체" localSheetId="5">#N/A</definedName>
    <definedName name="A산출공량" localSheetId="5">#N/A</definedName>
    <definedName name="A삼" localSheetId="5">#REF!</definedName>
    <definedName name="A세세종류" localSheetId="5">#N/A</definedName>
    <definedName name="A세종류" localSheetId="5">#N/A</definedName>
    <definedName name="A소규격" localSheetId="5">#N/A</definedName>
    <definedName name="A이" localSheetId="5">#REF!</definedName>
    <definedName name="A일위집계" localSheetId="5">#N/A</definedName>
    <definedName name="A일위집계경비" localSheetId="5">#N/A</definedName>
    <definedName name="A일위집계노무비" localSheetId="5">#N/A</definedName>
    <definedName name="A일위집계재료비" localSheetId="5">#N/A</definedName>
    <definedName name="A잡재료비" localSheetId="5">#N/A</definedName>
    <definedName name="A잡재료비1" localSheetId="5">#N/A</definedName>
    <definedName name="A전선관부속품" localSheetId="5">#N/A</definedName>
    <definedName name="A전선관부속품1" localSheetId="5">#N/A</definedName>
    <definedName name="A집계단가합" localSheetId="5">#N/A</definedName>
    <definedName name="A집계품명" localSheetId="5">#N/A</definedName>
    <definedName name="A첫째자리" localSheetId="5">#N/A</definedName>
    <definedName name="A할증" localSheetId="5">#N/A</definedName>
    <definedName name="A할증단위" localSheetId="5">#N/A</definedName>
    <definedName name="A할증단위1" localSheetId="5">#N/A</definedName>
    <definedName name="A할증단위2" localSheetId="5">#N/A</definedName>
    <definedName name="A호표기준" localSheetId="5">#N/A</definedName>
    <definedName name="A호표기준1" localSheetId="5">#N/A</definedName>
    <definedName name="A호표기준2" localSheetId="5">#N/A</definedName>
    <definedName name="B" localSheetId="5">#REF!</definedName>
    <definedName name="B_" localSheetId="5">#N/A</definedName>
    <definedName name="B0" localSheetId="11">#REF!</definedName>
    <definedName name="B0" localSheetId="9">#REF!</definedName>
    <definedName name="B0" localSheetId="5">#N/A</definedName>
    <definedName name="B1_" localSheetId="11">#REF!</definedName>
    <definedName name="B1_" localSheetId="9">#REF!</definedName>
    <definedName name="B1_" localSheetId="5">#N/A</definedName>
    <definedName name="B10A1P" localSheetId="5">#N/A</definedName>
    <definedName name="b10a1t" localSheetId="5">#N/A</definedName>
    <definedName name="b10a2p" localSheetId="5">#N/A</definedName>
    <definedName name="b10a2t" localSheetId="5">#N/A</definedName>
    <definedName name="B11A1P" localSheetId="5">#N/A</definedName>
    <definedName name="b11a1t" localSheetId="5">#N/A</definedName>
    <definedName name="b11a2p" localSheetId="5">#N/A</definedName>
    <definedName name="b11a2t" localSheetId="5">#N/A</definedName>
    <definedName name="B12A1P" localSheetId="5">#N/A</definedName>
    <definedName name="b12a1t" localSheetId="5">#N/A</definedName>
    <definedName name="b12a2p" localSheetId="5">#N/A</definedName>
    <definedName name="b12a2t" localSheetId="5">#N/A</definedName>
    <definedName name="B13A1P" localSheetId="5">#N/A</definedName>
    <definedName name="b13a1t" localSheetId="5">#N/A</definedName>
    <definedName name="b13a2p" localSheetId="5">#N/A</definedName>
    <definedName name="b13a2t" localSheetId="5">#N/A</definedName>
    <definedName name="B14A1P" localSheetId="5">#N/A</definedName>
    <definedName name="b14a1t" localSheetId="5">#N/A</definedName>
    <definedName name="b14a2p" localSheetId="5">#N/A</definedName>
    <definedName name="b14a2t" localSheetId="5">#N/A</definedName>
    <definedName name="B15A1P" localSheetId="5">#N/A</definedName>
    <definedName name="b15a1t" localSheetId="5">#N/A</definedName>
    <definedName name="b15a2p" localSheetId="5">#N/A</definedName>
    <definedName name="b15a2t" localSheetId="5">#N/A</definedName>
    <definedName name="B16A1T" localSheetId="5">#N/A</definedName>
    <definedName name="B16A2P" localSheetId="5">#N/A</definedName>
    <definedName name="B1A" localSheetId="5">#N/A</definedName>
    <definedName name="B1A1P" localSheetId="5">#N/A</definedName>
    <definedName name="b1a1t" localSheetId="5">#N/A</definedName>
    <definedName name="b1a2p" localSheetId="5">#N/A</definedName>
    <definedName name="b1a2t" localSheetId="5">#N/A</definedName>
    <definedName name="B1B" localSheetId="5">#N/A</definedName>
    <definedName name="B1WL" localSheetId="5">#N/A</definedName>
    <definedName name="B1WR" localSheetId="5">#N/A</definedName>
    <definedName name="B2A" localSheetId="5">#N/A</definedName>
    <definedName name="B2A1P" localSheetId="5">#N/A</definedName>
    <definedName name="b2a1t" localSheetId="5">#N/A</definedName>
    <definedName name="b2a2p" localSheetId="5">#N/A</definedName>
    <definedName name="b2a2t" localSheetId="5">#N/A</definedName>
    <definedName name="B2B" localSheetId="5">#N/A</definedName>
    <definedName name="B2WL" localSheetId="5">#N/A</definedName>
    <definedName name="B2WR" localSheetId="5">#N/A</definedName>
    <definedName name="B30A1P" localSheetId="5">#N/A</definedName>
    <definedName name="b30a1t" localSheetId="5">#N/A</definedName>
    <definedName name="b30a2p" localSheetId="5">#N/A</definedName>
    <definedName name="b30a2t" localSheetId="5">#N/A</definedName>
    <definedName name="B3A" localSheetId="5">#N/A</definedName>
    <definedName name="B3A1P" localSheetId="5">#N/A</definedName>
    <definedName name="b3a1t" localSheetId="5">#N/A</definedName>
    <definedName name="b3a2p" localSheetId="5">#N/A</definedName>
    <definedName name="b3a2t" localSheetId="5">#N/A</definedName>
    <definedName name="B3B" localSheetId="5">#N/A</definedName>
    <definedName name="B4A" localSheetId="5">#N/A</definedName>
    <definedName name="B4A1P" localSheetId="5">#N/A</definedName>
    <definedName name="b4a1t" localSheetId="5">#N/A</definedName>
    <definedName name="b4a2p" localSheetId="5">#N/A</definedName>
    <definedName name="b4a2t" localSheetId="5">#N/A</definedName>
    <definedName name="B4B" localSheetId="5">#N/A</definedName>
    <definedName name="B5A" localSheetId="5">#N/A</definedName>
    <definedName name="B5A1P" localSheetId="5">#N/A</definedName>
    <definedName name="b5a1t" localSheetId="5">#N/A</definedName>
    <definedName name="b5a2p" localSheetId="5">#N/A</definedName>
    <definedName name="b5a2t" localSheetId="5">#N/A</definedName>
    <definedName name="B5B" localSheetId="5">#N/A</definedName>
    <definedName name="B6A" localSheetId="5">#N/A</definedName>
    <definedName name="B6A1P" localSheetId="5">#N/A</definedName>
    <definedName name="b6a1t" localSheetId="5">#N/A</definedName>
    <definedName name="b6a2p" localSheetId="5">#N/A</definedName>
    <definedName name="b6a2t" localSheetId="5">#N/A</definedName>
    <definedName name="B6B" localSheetId="5">#N/A</definedName>
    <definedName name="B7A" localSheetId="5">#N/A</definedName>
    <definedName name="B7A1P" localSheetId="5">#N/A</definedName>
    <definedName name="b7a1t" localSheetId="5">#N/A</definedName>
    <definedName name="b7a2p" localSheetId="5">#N/A</definedName>
    <definedName name="b7a2t" localSheetId="5">#N/A</definedName>
    <definedName name="B7B" localSheetId="5">#N/A</definedName>
    <definedName name="B8A" localSheetId="5">#N/A</definedName>
    <definedName name="B8A1P" localSheetId="5">#N/A</definedName>
    <definedName name="b8a1t" localSheetId="5">#N/A</definedName>
    <definedName name="b8a2p" localSheetId="5">#N/A</definedName>
    <definedName name="b8a2t" localSheetId="5">#N/A</definedName>
    <definedName name="B9A1P" localSheetId="5">#N/A</definedName>
    <definedName name="b9a1t" localSheetId="5">#N/A</definedName>
    <definedName name="b9a2p" localSheetId="5">#N/A</definedName>
    <definedName name="b9a2t" localSheetId="5">#N/A</definedName>
    <definedName name="BA" localSheetId="5">#N/A</definedName>
    <definedName name="BA1P" localSheetId="5">#N/A</definedName>
    <definedName name="ba1t" localSheetId="5">#N/A</definedName>
    <definedName name="ba2p" localSheetId="5">#N/A</definedName>
    <definedName name="ba2t" localSheetId="5">#N/A</definedName>
    <definedName name="back" localSheetId="5">#N/A</definedName>
    <definedName name="BATT.CH" localSheetId="11">#REF!</definedName>
    <definedName name="BATT.CH" localSheetId="9">#REF!</definedName>
    <definedName name="BATT.CH" localSheetId="5">#N/A</definedName>
    <definedName name="BATT.CH노" localSheetId="11">#REF!</definedName>
    <definedName name="BATT.CH노" localSheetId="9">#REF!</definedName>
    <definedName name="BATT.CH노" localSheetId="5">#N/A</definedName>
    <definedName name="BATT.CU" localSheetId="11">#REF!</definedName>
    <definedName name="BATT.CU" localSheetId="9">#REF!</definedName>
    <definedName name="BATT.CU" localSheetId="5">#N/A</definedName>
    <definedName name="BATT.CU200이하" localSheetId="11">#REF!</definedName>
    <definedName name="BATT.CU200이하" localSheetId="9">#REF!</definedName>
    <definedName name="BATT.CU200이하" localSheetId="5">#N/A</definedName>
    <definedName name="BATT.CU200이하노" localSheetId="11">#REF!</definedName>
    <definedName name="BATT.CU200이하노" localSheetId="9">#REF!</definedName>
    <definedName name="BATT.CU200이하노" localSheetId="5">#N/A</definedName>
    <definedName name="BATT.CU노" localSheetId="11">#REF!</definedName>
    <definedName name="BATT.CU노" localSheetId="9">#REF!</definedName>
    <definedName name="BATT.CU노" localSheetId="5">#N/A</definedName>
    <definedName name="BATT.CU외함" localSheetId="11">#REF!</definedName>
    <definedName name="BATT.CU외함" localSheetId="9">#REF!</definedName>
    <definedName name="BATT.CU외함" localSheetId="5">#N/A</definedName>
    <definedName name="BATT.CU외함노" localSheetId="11">#REF!</definedName>
    <definedName name="BATT.CU외함노" localSheetId="9">#REF!</definedName>
    <definedName name="BATT.CU외함노" localSheetId="5">#N/A</definedName>
    <definedName name="bb" localSheetId="14" hidden="1">#REF!</definedName>
    <definedName name="bb" localSheetId="15" hidden="1">#REF!</definedName>
    <definedName name="bb" localSheetId="3" hidden="1">#REF!</definedName>
    <definedName name="bb" localSheetId="12" hidden="1">#REF!</definedName>
    <definedName name="bb" localSheetId="2" hidden="1">#REF!</definedName>
    <definedName name="bb" localSheetId="11" hidden="1">#REF!</definedName>
    <definedName name="bb" localSheetId="9" hidden="1">#REF!</definedName>
    <definedName name="bb" localSheetId="5" hidden="1">#N/A</definedName>
    <definedName name="bb" hidden="1">#REF!</definedName>
    <definedName name="BBB" localSheetId="11">#REF!</definedName>
    <definedName name="BBB" localSheetId="9">#REF!</definedName>
    <definedName name="BBB" localSheetId="5">#N/A</definedName>
    <definedName name="BBBBB" hidden="1">{#N/A,#N/A,FALSE,"9612"}</definedName>
    <definedName name="Bbf" localSheetId="5">#N/A</definedName>
    <definedName name="BBR" localSheetId="5">#N/A</definedName>
    <definedName name="BC" localSheetId="5">#N/A</definedName>
    <definedName name="BCF" localSheetId="5">#N/A</definedName>
    <definedName name="Bcv" localSheetId="5">#N/A</definedName>
    <definedName name="BD" localSheetId="5">#N/A</definedName>
    <definedName name="BDATA" localSheetId="5">#N/A</definedName>
    <definedName name="bdfgdgr" localSheetId="11">#REF!</definedName>
    <definedName name="bdfgdgr" localSheetId="9">#REF!</definedName>
    <definedName name="bdfgdgr" localSheetId="5">#N/A</definedName>
    <definedName name="BE" localSheetId="5">#N/A</definedName>
    <definedName name="BEAB1" localSheetId="5">#N/A</definedName>
    <definedName name="BEAB2" localSheetId="5">#N/A</definedName>
    <definedName name="BEAB3" localSheetId="5">#N/A</definedName>
    <definedName name="BEAB4" localSheetId="5">#N/A</definedName>
    <definedName name="BEAB5" localSheetId="5">#N/A</definedName>
    <definedName name="BEAR1" localSheetId="5">#N/A</definedName>
    <definedName name="BEAR2" localSheetId="5">#N/A</definedName>
    <definedName name="BEB" localSheetId="5">#N/A</definedName>
    <definedName name="BETA" localSheetId="5">#N/A</definedName>
    <definedName name="BETAE" localSheetId="5">#N/A</definedName>
    <definedName name="BETAN" localSheetId="5">#N/A</definedName>
    <definedName name="BF" localSheetId="5">#N/A</definedName>
    <definedName name="BG" localSheetId="5">#N/A</definedName>
    <definedName name="BHB" localSheetId="5">#N/A</definedName>
    <definedName name="BHS" localSheetId="5">#N/A</definedName>
    <definedName name="BHU" localSheetId="5">#N/A</definedName>
    <definedName name="BIGO" localSheetId="11">#REF!</definedName>
    <definedName name="BIGO" localSheetId="9">#REF!</definedName>
    <definedName name="BIGO" localSheetId="5">#N/A</definedName>
    <definedName name="BM" localSheetId="5">#N/A</definedName>
    <definedName name="BMM" localSheetId="5">#N/A</definedName>
    <definedName name="BMO" localSheetId="5">#N/A</definedName>
    <definedName name="BOH10L" localSheetId="5">#N/A</definedName>
    <definedName name="BOH10R" localSheetId="5">#N/A</definedName>
    <definedName name="BOH3L" localSheetId="5">#N/A</definedName>
    <definedName name="BOH3R" localSheetId="5">#N/A</definedName>
    <definedName name="BOH4L" localSheetId="5">#N/A</definedName>
    <definedName name="BOH4R" localSheetId="5">#N/A</definedName>
    <definedName name="BOH5L" localSheetId="5">#N/A</definedName>
    <definedName name="BOH5R" localSheetId="5">#N/A</definedName>
    <definedName name="BOH6L" localSheetId="5">#N/A</definedName>
    <definedName name="BOH6R" localSheetId="5">#N/A</definedName>
    <definedName name="BOH7L" localSheetId="5">#N/A</definedName>
    <definedName name="BOH7R" localSheetId="5">#N/A</definedName>
    <definedName name="BOH8L" localSheetId="5">#N/A</definedName>
    <definedName name="BOH8R" localSheetId="5">#N/A</definedName>
    <definedName name="BOH9L" localSheetId="5">#N/A</definedName>
    <definedName name="BOH9R" localSheetId="5">#N/A</definedName>
    <definedName name="BOK10L" localSheetId="5">#N/A</definedName>
    <definedName name="BOK10R" localSheetId="5">#N/A</definedName>
    <definedName name="BOK3L" localSheetId="5">#N/A</definedName>
    <definedName name="BOK3R" localSheetId="5">#N/A</definedName>
    <definedName name="BOK4L" localSheetId="5">#N/A</definedName>
    <definedName name="BOK4R" localSheetId="5">#N/A</definedName>
    <definedName name="BOK5L" localSheetId="5">#N/A</definedName>
    <definedName name="BOK5R" localSheetId="5">#N/A</definedName>
    <definedName name="BOK6L" localSheetId="5">#N/A</definedName>
    <definedName name="BOK6R" localSheetId="5">#N/A</definedName>
    <definedName name="BOK7L" localSheetId="5">#N/A</definedName>
    <definedName name="BOK7R" localSheetId="5">#N/A</definedName>
    <definedName name="BOK8L" localSheetId="5">#N/A</definedName>
    <definedName name="BOK8R" localSheetId="5">#N/A</definedName>
    <definedName name="BOK9L" localSheetId="5">#N/A</definedName>
    <definedName name="BOK9R" localSheetId="5">#N/A</definedName>
    <definedName name="BOM_OF_ECP" localSheetId="5">#REF!</definedName>
    <definedName name="BOX_COVER" localSheetId="5">#N/A</definedName>
    <definedName name="BOX_PULL" localSheetId="5">#N/A</definedName>
    <definedName name="BOX_노출" localSheetId="5">#N/A</definedName>
    <definedName name="BOX_아우트렉박스" localSheetId="5">#N/A</definedName>
    <definedName name="BOX_화인" localSheetId="5">#N/A</definedName>
    <definedName name="BOX콘센트" localSheetId="11">#REF!</definedName>
    <definedName name="BOX콘센트" localSheetId="9">#REF!</definedName>
    <definedName name="BOX콘센트" localSheetId="5">#N/A</definedName>
    <definedName name="BOX콘센트노" localSheetId="11">#REF!</definedName>
    <definedName name="BOX콘센트노" localSheetId="9">#REF!</definedName>
    <definedName name="BOX콘센트노" localSheetId="5">#N/A</definedName>
    <definedName name="BOX콘센트보조" localSheetId="5">#N/A</definedName>
    <definedName name="BOX콘센트보조내" localSheetId="5">#N/A</definedName>
    <definedName name="BOX콘센트재" localSheetId="11">#REF!</definedName>
    <definedName name="BOX콘센트재" localSheetId="9">#REF!</definedName>
    <definedName name="BOX콘센트재" localSheetId="5">#N/A</definedName>
    <definedName name="BR" localSheetId="5">#N/A</definedName>
    <definedName name="BS" localSheetId="5">#N/A</definedName>
    <definedName name="BSB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BSB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BSH" localSheetId="5">#N/A</definedName>
    <definedName name="BSS" localSheetId="5">#N/A</definedName>
    <definedName name="BST" localSheetId="5">#N/A</definedName>
    <definedName name="BSV" localSheetId="5">#N/A</definedName>
    <definedName name="BT" localSheetId="5">#N/A</definedName>
    <definedName name="BUF" localSheetId="5">#N/A</definedName>
    <definedName name="BuiltIn_AutoFilter___10" localSheetId="5">#REF!</definedName>
    <definedName name="BUS_BAR" localSheetId="5">#N/A</definedName>
    <definedName name="BV" localSheetId="11">#REF!</definedName>
    <definedName name="BV" localSheetId="9">#REF!</definedName>
    <definedName name="BV" localSheetId="5">#N/A</definedName>
    <definedName name="BW" localSheetId="5">#N/A</definedName>
    <definedName name="BWC" localSheetId="5">#N/A</definedName>
    <definedName name="BWD" localSheetId="5">#N/A</definedName>
    <definedName name="B이" localSheetId="5">#REF!</definedName>
    <definedName name="c_1" localSheetId="5">#N/A</definedName>
    <definedName name="CA" localSheetId="5">#N/A</definedName>
    <definedName name="CA10L" localSheetId="5">#N/A</definedName>
    <definedName name="CA10R" localSheetId="5">#N/A</definedName>
    <definedName name="CA3L" localSheetId="5">#N/A</definedName>
    <definedName name="CA3R" localSheetId="5">#N/A</definedName>
    <definedName name="CA4L" localSheetId="5">#N/A</definedName>
    <definedName name="CA4R" localSheetId="5">#N/A</definedName>
    <definedName name="CA5L" localSheetId="5">#N/A</definedName>
    <definedName name="CA5R" localSheetId="5">#N/A</definedName>
    <definedName name="CA6L" localSheetId="5">#N/A</definedName>
    <definedName name="CA6R" localSheetId="5">#N/A</definedName>
    <definedName name="CA7L" localSheetId="5">#N/A</definedName>
    <definedName name="CA7R" localSheetId="5">#N/A</definedName>
    <definedName name="CA8L" localSheetId="5">#N/A</definedName>
    <definedName name="CA8R" localSheetId="5">#N/A</definedName>
    <definedName name="CA9L" localSheetId="5">#N/A</definedName>
    <definedName name="CA9R" localSheetId="5">#N/A</definedName>
    <definedName name="CABLE_TRAY" localSheetId="5">#N/A</definedName>
    <definedName name="CAP" localSheetId="5">#N/A</definedName>
    <definedName name="CATCH_PIT" localSheetId="5">#N/A</definedName>
    <definedName name="CB" localSheetId="5">#N/A</definedName>
    <definedName name="CC" localSheetId="11">#REF!</definedName>
    <definedName name="CC" localSheetId="9">#REF!</definedName>
    <definedName name="CC" localSheetId="5">#N/A</definedName>
    <definedName name="CCC" localSheetId="11">#REF!</definedName>
    <definedName name="CCC" localSheetId="9">#REF!</definedName>
    <definedName name="CCC" localSheetId="5">#N/A</definedName>
    <definedName name="ccdc" localSheetId="5">#REF!</definedName>
    <definedName name="CCTV및장애자편의설비" localSheetId="5">#REF!</definedName>
    <definedName name="CCTV설비" localSheetId="5">#N/A</definedName>
    <definedName name="CD" localSheetId="5">#N/A</definedName>
    <definedName name="CE" localSheetId="5">#N/A</definedName>
    <definedName name="CF" localSheetId="5">#N/A</definedName>
    <definedName name="CG" localSheetId="5">한전불입금!CG</definedName>
    <definedName name="cgmh" localSheetId="5" hidden="1">{"'용역비'!$A$4:$C$8"}</definedName>
    <definedName name="cgmh" hidden="1">{"'용역비'!$A$4:$C$8"}</definedName>
    <definedName name="CH" localSheetId="5">#N/A</definedName>
    <definedName name="CHAIR" localSheetId="5">#N/A</definedName>
    <definedName name="CHN10L" localSheetId="5">#N/A</definedName>
    <definedName name="CHN10R" localSheetId="5">#N/A</definedName>
    <definedName name="CHN3L" localSheetId="5">#N/A</definedName>
    <definedName name="CHN3R" localSheetId="5">#N/A</definedName>
    <definedName name="CHN4L" localSheetId="5">#N/A</definedName>
    <definedName name="CHN4R" localSheetId="5">#N/A</definedName>
    <definedName name="CHN5L" localSheetId="5">#N/A</definedName>
    <definedName name="CHN5R" localSheetId="5">#N/A</definedName>
    <definedName name="CHN6L" localSheetId="5">#N/A</definedName>
    <definedName name="CHN6R" localSheetId="5">#N/A</definedName>
    <definedName name="CHN7L" localSheetId="5">#N/A</definedName>
    <definedName name="CHN7R" localSheetId="5">#N/A</definedName>
    <definedName name="CHN8L" localSheetId="5">#N/A</definedName>
    <definedName name="CHN8R" localSheetId="5">#N/A</definedName>
    <definedName name="CHN9L" localSheetId="5">#N/A</definedName>
    <definedName name="CHN9R" localSheetId="5">#N/A</definedName>
    <definedName name="CHO10L" localSheetId="5">#N/A</definedName>
    <definedName name="CHO10R" localSheetId="5">#N/A</definedName>
    <definedName name="CHO3L" localSheetId="5">#N/A</definedName>
    <definedName name="CHO3R" localSheetId="5">#N/A</definedName>
    <definedName name="CHO4L" localSheetId="5">#N/A</definedName>
    <definedName name="CHO4R" localSheetId="5">#N/A</definedName>
    <definedName name="CHO5L" localSheetId="5">#N/A</definedName>
    <definedName name="CHO5R" localSheetId="5">#N/A</definedName>
    <definedName name="CHO6L" localSheetId="5">#N/A</definedName>
    <definedName name="CHO6R" localSheetId="5">#N/A</definedName>
    <definedName name="CHO7L" localSheetId="5">#N/A</definedName>
    <definedName name="CHO7R" localSheetId="5">#N/A</definedName>
    <definedName name="CHO8L" localSheetId="5">#N/A</definedName>
    <definedName name="CHO8R" localSheetId="5">#N/A</definedName>
    <definedName name="CHO9L" localSheetId="5">#N/A</definedName>
    <definedName name="CHO9R" localSheetId="5">#N/A</definedName>
    <definedName name="CHP10L" localSheetId="5">#N/A</definedName>
    <definedName name="CHP10R" localSheetId="5">#N/A</definedName>
    <definedName name="CHP3L" localSheetId="5">#N/A</definedName>
    <definedName name="CHP3R" localSheetId="5">#N/A</definedName>
    <definedName name="CHP4L" localSheetId="5">#N/A</definedName>
    <definedName name="CHP4R" localSheetId="5">#N/A</definedName>
    <definedName name="CHP5L" localSheetId="5">#N/A</definedName>
    <definedName name="CHP5R" localSheetId="5">#N/A</definedName>
    <definedName name="CHP6L" localSheetId="5">#N/A</definedName>
    <definedName name="CHP6R" localSheetId="5">#N/A</definedName>
    <definedName name="CHP7L" localSheetId="5">#N/A</definedName>
    <definedName name="CHP7R" localSheetId="5">#N/A</definedName>
    <definedName name="CHP8L" localSheetId="5">#N/A</definedName>
    <definedName name="CHP8R" localSheetId="5">#N/A</definedName>
    <definedName name="CHP9L" localSheetId="5">#N/A</definedName>
    <definedName name="CHP9R" localSheetId="5">#N/A</definedName>
    <definedName name="CHQ10L" localSheetId="5">#N/A</definedName>
    <definedName name="CHQ10R" localSheetId="5">#N/A</definedName>
    <definedName name="CHQ3L" localSheetId="5">#N/A</definedName>
    <definedName name="CHQ3R" localSheetId="5">#N/A</definedName>
    <definedName name="CHQ4L" localSheetId="5">#N/A</definedName>
    <definedName name="CHQ4R" localSheetId="5">#N/A</definedName>
    <definedName name="CHQ5L" localSheetId="5">#N/A</definedName>
    <definedName name="CHQ5R" localSheetId="5">#N/A</definedName>
    <definedName name="CHQ6L" localSheetId="5">#N/A</definedName>
    <definedName name="CHQ6R" localSheetId="5">#N/A</definedName>
    <definedName name="CHQ7L" localSheetId="5">#N/A</definedName>
    <definedName name="CHQ7R" localSheetId="5">#N/A</definedName>
    <definedName name="CHQ8L" localSheetId="5">#N/A</definedName>
    <definedName name="CHQ8R" localSheetId="5">#N/A</definedName>
    <definedName name="CHQ9L" localSheetId="5">#N/A</definedName>
    <definedName name="CHQ9R" localSheetId="5">#N/A</definedName>
    <definedName name="CHR10L" localSheetId="5">#N/A</definedName>
    <definedName name="CHR10R" localSheetId="5">#N/A</definedName>
    <definedName name="CHR3L" localSheetId="5">#N/A</definedName>
    <definedName name="CHR3R" localSheetId="5">#N/A</definedName>
    <definedName name="CHR4L" localSheetId="5">#N/A</definedName>
    <definedName name="CHR4R" localSheetId="5">#N/A</definedName>
    <definedName name="CHR5L" localSheetId="5">#N/A</definedName>
    <definedName name="CHR5R" localSheetId="5">#N/A</definedName>
    <definedName name="CHR6L" localSheetId="5">#N/A</definedName>
    <definedName name="CHR6R" localSheetId="5">#N/A</definedName>
    <definedName name="CHR7L" localSheetId="5">#N/A</definedName>
    <definedName name="CHR7R" localSheetId="5">#N/A</definedName>
    <definedName name="CHR8L" localSheetId="5">#N/A</definedName>
    <definedName name="CHR8R" localSheetId="5">#N/A</definedName>
    <definedName name="CHR9L" localSheetId="5">#N/A</definedName>
    <definedName name="CHR9R" localSheetId="5">#N/A</definedName>
    <definedName name="CHSUM10L" localSheetId="5">#N/A</definedName>
    <definedName name="CHSUM10R" localSheetId="5">#N/A</definedName>
    <definedName name="CHSUM3L" localSheetId="5">#N/A</definedName>
    <definedName name="CHSUM3R" localSheetId="5">#N/A</definedName>
    <definedName name="CHSUM4L" localSheetId="5">#N/A</definedName>
    <definedName name="CHSUM4R" localSheetId="5">#N/A</definedName>
    <definedName name="CHSUM5L" localSheetId="5">#N/A</definedName>
    <definedName name="CHSUM5R" localSheetId="5">#N/A</definedName>
    <definedName name="CHSUM6L" localSheetId="5">#N/A</definedName>
    <definedName name="CHSUM6R" localSheetId="5">#N/A</definedName>
    <definedName name="CHSUM7L" localSheetId="5">#N/A</definedName>
    <definedName name="CHSUM7R" localSheetId="5">#N/A</definedName>
    <definedName name="CHSUM8L" localSheetId="5">#N/A</definedName>
    <definedName name="CHSUM8R" localSheetId="5">#N/A</definedName>
    <definedName name="CHSUM9L" localSheetId="5">#N/A</definedName>
    <definedName name="CHSUM9R" localSheetId="5">#N/A</definedName>
    <definedName name="CI" localSheetId="5">#N/A</definedName>
    <definedName name="CIRCUIT" localSheetId="5">#N/A</definedName>
    <definedName name="CJ" localSheetId="5">#N/A</definedName>
    <definedName name="CJFRMS" localSheetId="5">#N/A</definedName>
    <definedName name="cjsrnr01" localSheetId="5">#N/A</definedName>
    <definedName name="CN10TL" localSheetId="5">#N/A</definedName>
    <definedName name="CN10TR" localSheetId="5">#N/A</definedName>
    <definedName name="CN3TL" localSheetId="5">#N/A</definedName>
    <definedName name="CN3TR" localSheetId="5">#N/A</definedName>
    <definedName name="CN4TL" localSheetId="5">#N/A</definedName>
    <definedName name="CN4TR" localSheetId="5">#N/A</definedName>
    <definedName name="CN5TL" localSheetId="5">#N/A</definedName>
    <definedName name="CN5TR" localSheetId="5">#N/A</definedName>
    <definedName name="CN6TL" localSheetId="5">#N/A</definedName>
    <definedName name="CN6TR" localSheetId="5">#N/A</definedName>
    <definedName name="CN7TL" localSheetId="5">#N/A</definedName>
    <definedName name="CN7TR" localSheetId="5">#N/A</definedName>
    <definedName name="CN8TL" localSheetId="5">#N/A</definedName>
    <definedName name="CN8TR" localSheetId="5">#N/A</definedName>
    <definedName name="CN9TL" localSheetId="5">#N/A</definedName>
    <definedName name="CN9TR" localSheetId="5">#N/A</definedName>
    <definedName name="cnltn" hidden="1">{"'신흥취수펌프 검토'!$M$2","'신흥취수펌프 검토'!$A$1:$AE$87"}</definedName>
    <definedName name="COD" localSheetId="11">#REF!</definedName>
    <definedName name="COD" localSheetId="9">#REF!</definedName>
    <definedName name="COD" localSheetId="5">#N/A</definedName>
    <definedName name="CODE" localSheetId="5">#REF!</definedName>
    <definedName name="COLUMN_A" localSheetId="5">#N/A</definedName>
    <definedName name="con" localSheetId="5">#N/A</definedName>
    <definedName name="conc단위중량" localSheetId="5">#N/A</definedName>
    <definedName name="CONDUIT" localSheetId="5">#REF!</definedName>
    <definedName name="COPING_L" localSheetId="5">#N/A</definedName>
    <definedName name="COPING_W" localSheetId="5">#N/A</definedName>
    <definedName name="COPY1__F" localSheetId="5">#N/A</definedName>
    <definedName name="cost" localSheetId="5">#N/A</definedName>
    <definedName name="COVER" localSheetId="5">#N/A</definedName>
    <definedName name="CR" localSheetId="11">#REF!</definedName>
    <definedName name="CR" localSheetId="9">#REF!</definedName>
    <definedName name="CR" localSheetId="5">#N/A</definedName>
    <definedName name="_xlnm.Criteria" localSheetId="11">#REF!</definedName>
    <definedName name="_xlnm.Criteria" localSheetId="9">#REF!</definedName>
    <definedName name="_xlnm.Criteria" localSheetId="5">#REF!</definedName>
    <definedName name="Criteria_MI" localSheetId="5">#N/A</definedName>
    <definedName name="CTC" localSheetId="5">#N/A</definedName>
    <definedName name="CTL" localSheetId="5">#N/A</definedName>
    <definedName name="CTR" localSheetId="5">#N/A</definedName>
    <definedName name="cur" localSheetId="11">#REF!</definedName>
    <definedName name="cur" localSheetId="9">#REF!</definedName>
    <definedName name="cur" localSheetId="5">#N/A</definedName>
    <definedName name="CURR" localSheetId="5">#N/A</definedName>
    <definedName name="custom" localSheetId="11">#REF!</definedName>
    <definedName name="custom" localSheetId="9">#REF!</definedName>
    <definedName name="custom" localSheetId="5">#N/A</definedName>
    <definedName name="CUT10L" localSheetId="5">#N/A</definedName>
    <definedName name="CUT10R" localSheetId="5">#N/A</definedName>
    <definedName name="CUT3L" localSheetId="5">#N/A</definedName>
    <definedName name="CUT3R" localSheetId="5">#N/A</definedName>
    <definedName name="CUT4L" localSheetId="5">#N/A</definedName>
    <definedName name="CUT4R" localSheetId="5">#N/A</definedName>
    <definedName name="CUT5L" localSheetId="5">#N/A</definedName>
    <definedName name="CUT5R" localSheetId="5">#N/A</definedName>
    <definedName name="CUT6L" localSheetId="5">#N/A</definedName>
    <definedName name="CUT6R" localSheetId="5">#N/A</definedName>
    <definedName name="CUT7L" localSheetId="5">#N/A</definedName>
    <definedName name="CUT7R" localSheetId="5">#N/A</definedName>
    <definedName name="CUT8L" localSheetId="5">#N/A</definedName>
    <definedName name="CUT8R" localSheetId="5">#N/A</definedName>
    <definedName name="CUT9L" localSheetId="5">#N/A</definedName>
    <definedName name="CUT9R" localSheetId="5">#N/A</definedName>
    <definedName name="CV" localSheetId="5">#N/A</definedName>
    <definedName name="CV14_2C" localSheetId="11">#REF!</definedName>
    <definedName name="CV14_2C" localSheetId="9">#REF!</definedName>
    <definedName name="CV14_2C" localSheetId="5">#N/A</definedName>
    <definedName name="CV14_4C" localSheetId="11">#REF!</definedName>
    <definedName name="CV14_4C" localSheetId="9">#REF!</definedName>
    <definedName name="CV14_4C" localSheetId="5">#N/A</definedName>
    <definedName name="CV5.5_2" localSheetId="11">#REF!</definedName>
    <definedName name="CV5.5_2" localSheetId="9">#REF!</definedName>
    <definedName name="CV5.5_2" localSheetId="5">#N/A</definedName>
    <definedName name="CV5.5_4C" localSheetId="11">#REF!</definedName>
    <definedName name="CV5.5_4C" localSheetId="9">#REF!</definedName>
    <definedName name="CV5.5_4C" localSheetId="5">#N/A</definedName>
    <definedName name="CV8_2C" localSheetId="11">#REF!</definedName>
    <definedName name="CV8_2C" localSheetId="9">#REF!</definedName>
    <definedName name="CV8_2C" localSheetId="5">#N/A</definedName>
    <definedName name="CV8_4C" localSheetId="11">#REF!</definedName>
    <definedName name="CV8_4C" localSheetId="9">#REF!</definedName>
    <definedName name="CV8_4C" localSheetId="5">#N/A</definedName>
    <definedName name="CX10L" localSheetId="5">#N/A</definedName>
    <definedName name="CX10R" localSheetId="5">#N/A</definedName>
    <definedName name="CX3L" localSheetId="5">#N/A</definedName>
    <definedName name="CX3R" localSheetId="5">#N/A</definedName>
    <definedName name="CX4L" localSheetId="5">#N/A</definedName>
    <definedName name="CX4R" localSheetId="5">#N/A</definedName>
    <definedName name="CX5L" localSheetId="5">#N/A</definedName>
    <definedName name="CX5R" localSheetId="5">#N/A</definedName>
    <definedName name="CX6L" localSheetId="5">#N/A</definedName>
    <definedName name="CX6R" localSheetId="5">#N/A</definedName>
    <definedName name="CX7L" localSheetId="5">#N/A</definedName>
    <definedName name="CX7R" localSheetId="5">#N/A</definedName>
    <definedName name="CX8L" localSheetId="5">#N/A</definedName>
    <definedName name="CX8R" localSheetId="5">#N/A</definedName>
    <definedName name="CX9L" localSheetId="5">#N/A</definedName>
    <definedName name="CX9R" localSheetId="5">#N/A</definedName>
    <definedName name="CY10L" localSheetId="5">#N/A</definedName>
    <definedName name="CY10R" localSheetId="5">#N/A</definedName>
    <definedName name="CY3L" localSheetId="5">#N/A</definedName>
    <definedName name="CY3R" localSheetId="5">#N/A</definedName>
    <definedName name="CY4L" localSheetId="5">#N/A</definedName>
    <definedName name="CY4R" localSheetId="5">#N/A</definedName>
    <definedName name="CY5L" localSheetId="5">#N/A</definedName>
    <definedName name="CY5R" localSheetId="5">#N/A</definedName>
    <definedName name="CY6L" localSheetId="5">#N/A</definedName>
    <definedName name="CY6R" localSheetId="5">#N/A</definedName>
    <definedName name="CY7L" localSheetId="5">#N/A</definedName>
    <definedName name="CY7R" localSheetId="5">#N/A</definedName>
    <definedName name="CY8L" localSheetId="5">#N/A</definedName>
    <definedName name="CY8R" localSheetId="5">#N/A</definedName>
    <definedName name="CY9L" localSheetId="5">#N/A</definedName>
    <definedName name="CY9R" localSheetId="5">#N/A</definedName>
    <definedName name="CYA10L" localSheetId="5">#N/A</definedName>
    <definedName name="CYA10R" localSheetId="5">#N/A</definedName>
    <definedName name="CYA3L" localSheetId="5">#N/A</definedName>
    <definedName name="CYA3R" localSheetId="5">#N/A</definedName>
    <definedName name="CYA4L" localSheetId="5">#N/A</definedName>
    <definedName name="CYA4R" localSheetId="5">#N/A</definedName>
    <definedName name="CYA5L" localSheetId="5">#N/A</definedName>
    <definedName name="CYA5R" localSheetId="5">#N/A</definedName>
    <definedName name="CYA6L" localSheetId="5">#N/A</definedName>
    <definedName name="CYA6R" localSheetId="5">#N/A</definedName>
    <definedName name="CYA7L" localSheetId="5">#N/A</definedName>
    <definedName name="CYA7R" localSheetId="5">#N/A</definedName>
    <definedName name="CYA8L" localSheetId="5">#N/A</definedName>
    <definedName name="CYA8R" localSheetId="5">#N/A</definedName>
    <definedName name="CYA9L" localSheetId="5">#N/A</definedName>
    <definedName name="CYA9R" localSheetId="5">#N/A</definedName>
    <definedName name="CYB10L" localSheetId="5">#N/A</definedName>
    <definedName name="CYB10R" localSheetId="5">#N/A</definedName>
    <definedName name="CYB3L" localSheetId="5">#N/A</definedName>
    <definedName name="CYB3R" localSheetId="5">#N/A</definedName>
    <definedName name="CYB4L" localSheetId="5">#N/A</definedName>
    <definedName name="CYB4R" localSheetId="5">#N/A</definedName>
    <definedName name="CYB5L" localSheetId="5">#N/A</definedName>
    <definedName name="CYB5R" localSheetId="5">#N/A</definedName>
    <definedName name="CYB6L" localSheetId="5">#N/A</definedName>
    <definedName name="CYB6R" localSheetId="5">#N/A</definedName>
    <definedName name="CYB7L" localSheetId="5">#N/A</definedName>
    <definedName name="CYB7R" localSheetId="5">#N/A</definedName>
    <definedName name="CYB8L" localSheetId="5">#N/A</definedName>
    <definedName name="CYB8R" localSheetId="5">#N/A</definedName>
    <definedName name="CYB9L" localSheetId="5">#N/A</definedName>
    <definedName name="CYB9R" localSheetId="5">#N/A</definedName>
    <definedName name="CYC10L" localSheetId="5">#N/A</definedName>
    <definedName name="CYC10R" localSheetId="5">#N/A</definedName>
    <definedName name="CYC3L" localSheetId="5">#N/A</definedName>
    <definedName name="CYC3R" localSheetId="5">#N/A</definedName>
    <definedName name="CYC4L" localSheetId="5">#N/A</definedName>
    <definedName name="CYC4R" localSheetId="5">#N/A</definedName>
    <definedName name="CYC5L" localSheetId="5">#N/A</definedName>
    <definedName name="CYC5R" localSheetId="5">#N/A</definedName>
    <definedName name="CYC6L" localSheetId="5">#N/A</definedName>
    <definedName name="CYC6R" localSheetId="5">#N/A</definedName>
    <definedName name="CYC7L" localSheetId="5">#N/A</definedName>
    <definedName name="CYC7R" localSheetId="5">#N/A</definedName>
    <definedName name="CYC8L" localSheetId="5">#N/A</definedName>
    <definedName name="CYC8R" localSheetId="5">#N/A</definedName>
    <definedName name="CYC9L" localSheetId="5">#N/A</definedName>
    <definedName name="CYC9R" localSheetId="5">#N/A</definedName>
    <definedName name="CYY10L" localSheetId="5">#N/A</definedName>
    <definedName name="CYY10R" localSheetId="5">#N/A</definedName>
    <definedName name="CYY3L" localSheetId="5">#N/A</definedName>
    <definedName name="CYY3R" localSheetId="5">#N/A</definedName>
    <definedName name="CYY4L" localSheetId="5">#N/A</definedName>
    <definedName name="CYY4R" localSheetId="5">#N/A</definedName>
    <definedName name="CYY5L" localSheetId="5">#N/A</definedName>
    <definedName name="CYY5R" localSheetId="5">#N/A</definedName>
    <definedName name="CYY6L" localSheetId="5">#N/A</definedName>
    <definedName name="CYY6R" localSheetId="5">#N/A</definedName>
    <definedName name="CYY7L" localSheetId="5">#N/A</definedName>
    <definedName name="CYY7R" localSheetId="5">#N/A</definedName>
    <definedName name="CYY8L" localSheetId="5">#N/A</definedName>
    <definedName name="CYY8R" localSheetId="5">#N/A</definedName>
    <definedName name="CYY9L" localSheetId="5">#N/A</definedName>
    <definedName name="CYY9R" localSheetId="5">#N/A</definedName>
    <definedName name="C둘째자리" localSheetId="5">#N/A</definedName>
    <definedName name="C분류" localSheetId="5">#N/A</definedName>
    <definedName name="C세세종류" localSheetId="5">#N/A</definedName>
    <definedName name="C세종류" localSheetId="5">#N/A</definedName>
    <definedName name="C소규격" localSheetId="5">#N/A</definedName>
    <definedName name="C첫째자리" localSheetId="5">#N/A</definedName>
    <definedName name="d" localSheetId="11">#REF!</definedName>
    <definedName name="d" localSheetId="9">#REF!</definedName>
    <definedName name="d" localSheetId="5">#N/A</definedName>
    <definedName name="d___0" localSheetId="5">#REF!</definedName>
    <definedName name="D_1" localSheetId="5">#N/A</definedName>
    <definedName name="d_2" localSheetId="5">#N/A</definedName>
    <definedName name="D_FE" localSheetId="5">#N/A</definedName>
    <definedName name="D_FO" localSheetId="5">#N/A</definedName>
    <definedName name="D10L" localSheetId="5">#N/A</definedName>
    <definedName name="D10R" localSheetId="5">#N/A</definedName>
    <definedName name="D3L" localSheetId="5">#N/A</definedName>
    <definedName name="D3R" localSheetId="5">#N/A</definedName>
    <definedName name="D4L" localSheetId="5">#N/A</definedName>
    <definedName name="D4R" localSheetId="5">#N/A</definedName>
    <definedName name="D5L" localSheetId="5">#N/A</definedName>
    <definedName name="D5R" localSheetId="5">#N/A</definedName>
    <definedName name="D6L" localSheetId="5">#N/A</definedName>
    <definedName name="D6R" localSheetId="5">#N/A</definedName>
    <definedName name="D7L" localSheetId="5">#N/A</definedName>
    <definedName name="D7R" localSheetId="5">#N/A</definedName>
    <definedName name="D8L" localSheetId="5">#N/A</definedName>
    <definedName name="D8R" localSheetId="5">#N/A</definedName>
    <definedName name="D9L" localSheetId="5">#N/A</definedName>
    <definedName name="D9R" localSheetId="5">#N/A</definedName>
    <definedName name="DA" localSheetId="5">#N/A</definedName>
    <definedName name="DAA" localSheetId="5">#N/A</definedName>
    <definedName name="DADD" localSheetId="5">#N/A</definedName>
    <definedName name="DAGFHHSD" localSheetId="5">#N/A</definedName>
    <definedName name="DAN" localSheetId="11">#REF!</definedName>
    <definedName name="DAN" localSheetId="9">#REF!</definedName>
    <definedName name="DAN" localSheetId="5">#N/A</definedName>
    <definedName name="DANGA" localSheetId="5">#N/A</definedName>
    <definedName name="DANGA_" localSheetId="5">#N/A</definedName>
    <definedName name="danga2" localSheetId="5">#N/A</definedName>
    <definedName name="DASGDFHH" localSheetId="5">#N/A</definedName>
    <definedName name="DATA" localSheetId="5">#REF!</definedName>
    <definedName name="DATA_" localSheetId="5">#N/A</definedName>
    <definedName name="DATA_CONTROL_SYSTEM" localSheetId="11">#REF!</definedName>
    <definedName name="DATA_CONTROL_SYSTEM" localSheetId="9">#REF!</definedName>
    <definedName name="DATA_CONTROL_SYSTEM" localSheetId="5">#REF!</definedName>
    <definedName name="DATA1" localSheetId="5">#N/A</definedName>
    <definedName name="_xlnm.Database" localSheetId="5">#REF!</definedName>
    <definedName name="database2" localSheetId="5">#N/A</definedName>
    <definedName name="Db" localSheetId="5">#N/A</definedName>
    <definedName name="Dbase" localSheetId="5">#N/A</definedName>
    <definedName name="DC" localSheetId="5">#N/A</definedName>
    <definedName name="DC.PIPE" localSheetId="11">#REF!</definedName>
    <definedName name="DC.PIPE" localSheetId="9">#REF!</definedName>
    <definedName name="DC.PIPE" localSheetId="5">#N/A</definedName>
    <definedName name="DD" localSheetId="5">#REF!</definedName>
    <definedName name="DDAASDD" localSheetId="5" hidden="1">{#N/A,#N/A,FALSE,"부대2"}</definedName>
    <definedName name="DDAASDD" hidden="1">{#N/A,#N/A,FALSE,"부대2"}</definedName>
    <definedName name="DDATA" localSheetId="11">#REF!</definedName>
    <definedName name="DDATA" localSheetId="9">#REF!</definedName>
    <definedName name="DDATA" localSheetId="5">#N/A</definedName>
    <definedName name="DDC" localSheetId="11">#REF!</definedName>
    <definedName name="DDC" localSheetId="9">#REF!</definedName>
    <definedName name="DDC" localSheetId="5">#N/A</definedName>
    <definedName name="DDD" localSheetId="14" hidden="1">#REF!</definedName>
    <definedName name="DDD" localSheetId="15" hidden="1">#REF!</definedName>
    <definedName name="DDD" localSheetId="3" hidden="1">#REF!</definedName>
    <definedName name="DDD" localSheetId="12" hidden="1">#REF!</definedName>
    <definedName name="DDD" localSheetId="2" hidden="1">#REF!</definedName>
    <definedName name="DDD" localSheetId="5" hidden="1">#REF!</definedName>
    <definedName name="DDD" hidden="1">#REF!</definedName>
    <definedName name="ddddd" localSheetId="14" hidden="1">#REF!</definedName>
    <definedName name="ddddd" localSheetId="15" hidden="1">#REF!</definedName>
    <definedName name="ddddd" localSheetId="3" hidden="1">#REF!</definedName>
    <definedName name="ddddd" localSheetId="12" hidden="1">#REF!</definedName>
    <definedName name="ddddd" localSheetId="2" hidden="1">#REF!</definedName>
    <definedName name="ddddd" hidden="1">#REF!</definedName>
    <definedName name="dddddd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ddd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ddddd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dddd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DDDDDDDD" localSheetId="11">#REF!</definedName>
    <definedName name="DDDDDDDDDD" localSheetId="9">#REF!</definedName>
    <definedName name="DDDDDDDDDD" localSheetId="5">#N/A</definedName>
    <definedName name="DDDDDDDDDDDDD" localSheetId="5">#N/A</definedName>
    <definedName name="DDE" localSheetId="5">#N/A</definedName>
    <definedName name="DDF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GHSDFH" localSheetId="5">#N/A</definedName>
    <definedName name="DDO" localSheetId="5">#N/A</definedName>
    <definedName name="DDS" localSheetId="11">BlankMacro1</definedName>
    <definedName name="DDS" localSheetId="9">BlankMacro1</definedName>
    <definedName name="DDS" localSheetId="5">BlankMacro1</definedName>
    <definedName name="DDW" localSheetId="11">BlankMacro1</definedName>
    <definedName name="DDW" localSheetId="9">BlankMacro1</definedName>
    <definedName name="DDW" localSheetId="5">BlankMacro1</definedName>
    <definedName name="DE" localSheetId="5">#N/A</definedName>
    <definedName name="DEMO" localSheetId="11">#REF!</definedName>
    <definedName name="DEMO" localSheetId="9">#REF!</definedName>
    <definedName name="DEMO" localSheetId="5">#N/A</definedName>
    <definedName name="DESCRIPTIONS" localSheetId="11">#REF!</definedName>
    <definedName name="DESCRIPTIONS" localSheetId="9">#REF!</definedName>
    <definedName name="DESCRIPTIONS" localSheetId="5">#N/A</definedName>
    <definedName name="DF" localSheetId="5">#N/A</definedName>
    <definedName name="DFASDF" hidden="1">#REF!</definedName>
    <definedName name="dfdf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g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ggh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ggh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hao" localSheetId="11">#REF!</definedName>
    <definedName name="dfhao" localSheetId="9">#REF!</definedName>
    <definedName name="dfhao" localSheetId="5">#N/A</definedName>
    <definedName name="dfjalk" localSheetId="11">#REF!</definedName>
    <definedName name="dfjalk" localSheetId="9">#REF!</definedName>
    <definedName name="dfjalk" localSheetId="5">#REF!</definedName>
    <definedName name="DFJKSLAEO" localSheetId="11">#REF!</definedName>
    <definedName name="DFJKSLAEO" localSheetId="9">#REF!</definedName>
    <definedName name="DFS" localSheetId="5">#N/A</definedName>
    <definedName name="DG" localSheetId="5">#N/A</definedName>
    <definedName name="DGF" localSheetId="11">#REF!</definedName>
    <definedName name="DGF" localSheetId="9">#REF!</definedName>
    <definedName name="DGF" localSheetId="5">#REF!</definedName>
    <definedName name="DH" localSheetId="5">#N/A</definedName>
    <definedName name="dhj" localSheetId="5" hidden="1">{"'용역비'!$A$4:$C$8"}</definedName>
    <definedName name="dhj" hidden="1">{"'용역비'!$A$4:$C$8"}</definedName>
    <definedName name="DHS" localSheetId="5">#N/A</definedName>
    <definedName name="DI" localSheetId="5">#N/A</definedName>
    <definedName name="DIA" localSheetId="5">#REF!</definedName>
    <definedName name="DIAA" localSheetId="5">#N/A</definedName>
    <definedName name="DIAP10.1L" localSheetId="5">#N/A</definedName>
    <definedName name="DIAP10.1R" localSheetId="5">#N/A</definedName>
    <definedName name="DIAP10L" localSheetId="5">#N/A</definedName>
    <definedName name="DIAP10R" localSheetId="5">#N/A</definedName>
    <definedName name="DIAP3.1L" localSheetId="5">#N/A</definedName>
    <definedName name="DIAP3.1R" localSheetId="5">#N/A</definedName>
    <definedName name="DIAP3L" localSheetId="5">#N/A</definedName>
    <definedName name="DIAP3R" localSheetId="5">#N/A</definedName>
    <definedName name="DIAP4.1L" localSheetId="5">#N/A</definedName>
    <definedName name="DIAP4.1R" localSheetId="5">#N/A</definedName>
    <definedName name="DIAP4L" localSheetId="5">#N/A</definedName>
    <definedName name="DIAP4R" localSheetId="5">#N/A</definedName>
    <definedName name="DIAP5.1L" localSheetId="5">#N/A</definedName>
    <definedName name="DIAP5.1R" localSheetId="5">#N/A</definedName>
    <definedName name="DIAP5L" localSheetId="5">#N/A</definedName>
    <definedName name="DIAP5R" localSheetId="5">#N/A</definedName>
    <definedName name="DIAP6.1L" localSheetId="5">#N/A</definedName>
    <definedName name="DIAP6.1R" localSheetId="5">#N/A</definedName>
    <definedName name="DIAP6L" localSheetId="5">#N/A</definedName>
    <definedName name="DIAP6R" localSheetId="5">#N/A</definedName>
    <definedName name="DIAP7.1L" localSheetId="5">#N/A</definedName>
    <definedName name="DIAP7.1R" localSheetId="5">#N/A</definedName>
    <definedName name="DIAP7L" localSheetId="5">#N/A</definedName>
    <definedName name="DIAP7R" localSheetId="5">#N/A</definedName>
    <definedName name="DIAP8.1L" localSheetId="5">#N/A</definedName>
    <definedName name="DIAP8.1R" localSheetId="5">#N/A</definedName>
    <definedName name="DIAP8L" localSheetId="5">#N/A</definedName>
    <definedName name="DIAP8R" localSheetId="5">#N/A</definedName>
    <definedName name="DIAP9.1L" localSheetId="5">#N/A</definedName>
    <definedName name="DIAP9.1R" localSheetId="5">#N/A</definedName>
    <definedName name="DIAP9L" localSheetId="5">#N/A</definedName>
    <definedName name="DIAP9R" localSheetId="5">#N/A</definedName>
    <definedName name="DIGITAL_INPUT_CARD" localSheetId="5">#N/A</definedName>
    <definedName name="DIGITAL_OUTPUT_CARD" localSheetId="5">#N/A</definedName>
    <definedName name="DJ" localSheetId="5">#N/A</definedName>
    <definedName name="djfhka" localSheetId="11">#REF!</definedName>
    <definedName name="djfhka" localSheetId="9">#REF!</definedName>
    <definedName name="djfhka" localSheetId="5">#N/A</definedName>
    <definedName name="DJHFJ" localSheetId="11">#REF!</definedName>
    <definedName name="DJHFJ" localSheetId="9">#REF!</definedName>
    <definedName name="DJHFJ" localSheetId="5">#REF!</definedName>
    <definedName name="djhfs" localSheetId="11">#REF!</definedName>
    <definedName name="djhfs" localSheetId="9">#REF!</definedName>
    <definedName name="djhfs" localSheetId="5">#N/A</definedName>
    <definedName name="DJKFJ" localSheetId="11">#REF!</definedName>
    <definedName name="DJKFJ" localSheetId="9">#REF!</definedName>
    <definedName name="DJKFJ" localSheetId="5">#N/A</definedName>
    <definedName name="djkfslkjapoapei93" localSheetId="11">#REF!</definedName>
    <definedName name="djkfslkjapoapei93" localSheetId="9">#REF!</definedName>
    <definedName name="djkfslkjapoapei93" localSheetId="5">#N/A</definedName>
    <definedName name="DKD" localSheetId="11">BlankMacro1</definedName>
    <definedName name="DKD" localSheetId="9">BlankMacro1</definedName>
    <definedName name="DKD" localSheetId="5">BlankMacro1</definedName>
    <definedName name="DKE" localSheetId="11">BlankMacro1</definedName>
    <definedName name="DKE" localSheetId="9">BlankMacro1</definedName>
    <definedName name="DKE" localSheetId="5">BlankMacro1</definedName>
    <definedName name="DKFAJKL" localSheetId="11">#REF!</definedName>
    <definedName name="DKFAJKL" localSheetId="9">#REF!</definedName>
    <definedName name="DKFAJKL" localSheetId="5">#N/A</definedName>
    <definedName name="dkfja" localSheetId="11">#REF!</definedName>
    <definedName name="dkfja" localSheetId="9">#REF!</definedName>
    <definedName name="dkfja" localSheetId="5">#N/A</definedName>
    <definedName name="dkfjl" localSheetId="11">#REF!</definedName>
    <definedName name="dkfjl" localSheetId="9">#REF!</definedName>
    <definedName name="dkfjl" localSheetId="5">#N/A</definedName>
    <definedName name="DKFJLE" localSheetId="11">#REF!</definedName>
    <definedName name="DKFJLE" localSheetId="9">#REF!</definedName>
    <definedName name="DKFJLE" localSheetId="5">#REF!</definedName>
    <definedName name="dkfjsl" localSheetId="11">#REF!</definedName>
    <definedName name="dkfjsl" localSheetId="9">#REF!</definedName>
    <definedName name="dkfjsl" localSheetId="5">#N/A</definedName>
    <definedName name="DKFSLK" localSheetId="11">#REF!</definedName>
    <definedName name="DKFSLK" localSheetId="9">#REF!</definedName>
    <definedName name="DKFSLK" localSheetId="5">#REF!</definedName>
    <definedName name="DKJKF" localSheetId="5">#N/A</definedName>
    <definedName name="dklsfj" localSheetId="11">#REF!</definedName>
    <definedName name="dklsfj" localSheetId="9">#REF!</definedName>
    <definedName name="dklsfj" localSheetId="5">#N/A</definedName>
    <definedName name="dks" localSheetId="5">#N/A</definedName>
    <definedName name="dkssu" localSheetId="5">#N/A</definedName>
    <definedName name="DL" localSheetId="5">#N/A</definedName>
    <definedName name="dldldldll" hidden="1">#N/A</definedName>
    <definedName name="DLFE" localSheetId="5">#N/A</definedName>
    <definedName name="DLFO" localSheetId="5">#N/A</definedName>
    <definedName name="dlkfjls" localSheetId="11">#REF!</definedName>
    <definedName name="dlkfjls" localSheetId="9">#REF!</definedName>
    <definedName name="dlkfjls" localSheetId="5">#N/A</definedName>
    <definedName name="DLKJDAOJD" localSheetId="11">#REF!</definedName>
    <definedName name="DLKJDAOJD" localSheetId="9">#REF!</definedName>
    <definedName name="DLKJDAOJD" localSheetId="5">#N/A</definedName>
    <definedName name="DMFWL" localSheetId="11">#REF!</definedName>
    <definedName name="DMFWL" localSheetId="9">#REF!</definedName>
    <definedName name="DMFWL" localSheetId="5">#N/A</definedName>
    <definedName name="DNS" localSheetId="5">#N/A</definedName>
    <definedName name="dns" hidden="1">{#N/A,#N/A,FALSE,"운반시간"}</definedName>
    <definedName name="DOG1___0" localSheetId="5">#REF!</definedName>
    <definedName name="DONG1" localSheetId="5">#N/A</definedName>
    <definedName name="DONG2" localSheetId="5">#N/A</definedName>
    <definedName name="DPI" localSheetId="5">#N/A</definedName>
    <definedName name="DRIVE" localSheetId="11">#REF!</definedName>
    <definedName name="DRIVE" localSheetId="9">#REF!</definedName>
    <definedName name="DRIVE" localSheetId="5">#REF!</definedName>
    <definedName name="DRIVE___0" localSheetId="11">#REF!</definedName>
    <definedName name="DRIVE___0" localSheetId="9">#REF!</definedName>
    <definedName name="DRIVE___10" localSheetId="11">#REF!</definedName>
    <definedName name="DRIVE___10" localSheetId="9">#REF!</definedName>
    <definedName name="DRIVE___12" localSheetId="11">#REF!</definedName>
    <definedName name="DRIVE___12" localSheetId="9">#REF!</definedName>
    <definedName name="DRIVE___2" localSheetId="11">#REF!</definedName>
    <definedName name="DRIVE___2" localSheetId="9">#REF!</definedName>
    <definedName name="DRIVE___3" localSheetId="11">#REF!</definedName>
    <definedName name="DRIVE___3" localSheetId="9">#REF!</definedName>
    <definedName name="DRIVE___4" localSheetId="11">#REF!</definedName>
    <definedName name="DRIVE___4" localSheetId="9">#REF!</definedName>
    <definedName name="DRIVE___5" localSheetId="11">#REF!</definedName>
    <definedName name="DRIVE___5" localSheetId="9">#REF!</definedName>
    <definedName name="DRIVE___7" localSheetId="11">#REF!</definedName>
    <definedName name="DRIVE___7" localSheetId="9">#REF!</definedName>
    <definedName name="DRIVE___8" localSheetId="11">#REF!</definedName>
    <definedName name="DRIVE___8" localSheetId="9">#REF!</definedName>
    <definedName name="DRIVE___9" localSheetId="11">#REF!</definedName>
    <definedName name="DRIVE___9" localSheetId="9">#REF!</definedName>
    <definedName name="drsg" localSheetId="11">#REF!</definedName>
    <definedName name="drsg" localSheetId="9">#REF!</definedName>
    <definedName name="drsg" localSheetId="5">#N/A</definedName>
    <definedName name="DS" localSheetId="11">BlankMacro1</definedName>
    <definedName name="DS" localSheetId="9">BlankMacro1</definedName>
    <definedName name="ds" localSheetId="5">#REF!</definedName>
    <definedName name="DSA" localSheetId="5">#N/A</definedName>
    <definedName name="DSAFA" localSheetId="5">#N/A</definedName>
    <definedName name="dsafafa" localSheetId="5">#N/A</definedName>
    <definedName name="DSAFDDG" localSheetId="5">#N/A</definedName>
    <definedName name="DSAGAHHHHD" localSheetId="5">#N/A</definedName>
    <definedName name="DSAGDHH" localSheetId="5">#N/A</definedName>
    <definedName name="dsaghh" localSheetId="11">#REF!</definedName>
    <definedName name="dsaghh" localSheetId="9">#REF!</definedName>
    <definedName name="dsaghh" localSheetId="5">#REF!</definedName>
    <definedName name="DSAGHHA" localSheetId="5">#N/A</definedName>
    <definedName name="DSE" localSheetId="5">#N/A</definedName>
    <definedName name="DSGASFDH" localSheetId="5">#N/A</definedName>
    <definedName name="DSGHFSD" localSheetId="5">#N/A</definedName>
    <definedName name="DSKFJL" localSheetId="11">#REF!</definedName>
    <definedName name="DSKFJL" localSheetId="9">#REF!</definedName>
    <definedName name="DSKFJL" localSheetId="5">#REF!</definedName>
    <definedName name="DSO" localSheetId="5">#N/A</definedName>
    <definedName name="dss" localSheetId="5">#N/A</definedName>
    <definedName name="DSVP" localSheetId="11">#REF!</definedName>
    <definedName name="DSVP" localSheetId="9">#REF!</definedName>
    <definedName name="DSVP" localSheetId="5">#N/A</definedName>
    <definedName name="DW" localSheetId="5" hidden="1">{"'용역비'!$A$4:$C$8"}</definedName>
    <definedName name="DW" hidden="1">{"'용역비'!$A$4:$C$8"}</definedName>
    <definedName name="DWD" localSheetId="5" hidden="1">{#N/A,#N/A,FALSE,"전력간선"}</definedName>
    <definedName name="DW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WS" localSheetId="11">BlankMacro1</definedName>
    <definedName name="DWS" localSheetId="9">BlankMacro1</definedName>
    <definedName name="DWS" localSheetId="5">BlankMacro1</definedName>
    <definedName name="DX10L" localSheetId="5">#N/A</definedName>
    <definedName name="DX10R" localSheetId="5">#N/A</definedName>
    <definedName name="DX3L" localSheetId="5">#N/A</definedName>
    <definedName name="DX3R" localSheetId="5">#N/A</definedName>
    <definedName name="DX4L" localSheetId="5">#N/A</definedName>
    <definedName name="DX4R" localSheetId="5">#N/A</definedName>
    <definedName name="DX5L" localSheetId="5">#N/A</definedName>
    <definedName name="DX5R" localSheetId="5">#N/A</definedName>
    <definedName name="DX6L" localSheetId="5">#N/A</definedName>
    <definedName name="DX6R" localSheetId="5">#N/A</definedName>
    <definedName name="DX7L" localSheetId="5">#N/A</definedName>
    <definedName name="DX7R" localSheetId="5">#N/A</definedName>
    <definedName name="DX8L" localSheetId="5">#N/A</definedName>
    <definedName name="DX8R" localSheetId="5">#N/A</definedName>
    <definedName name="DX9L" localSheetId="5">#N/A</definedName>
    <definedName name="DX9R" localSheetId="5">#N/A</definedName>
    <definedName name="DY10L" localSheetId="5">#N/A</definedName>
    <definedName name="DY10R" localSheetId="5">#N/A</definedName>
    <definedName name="DY3L" localSheetId="5">#N/A</definedName>
    <definedName name="DY3R" localSheetId="5">#N/A</definedName>
    <definedName name="DY4L" localSheetId="5">#N/A</definedName>
    <definedName name="DY4R" localSheetId="5">#N/A</definedName>
    <definedName name="DY5L" localSheetId="5">#N/A</definedName>
    <definedName name="DY5R" localSheetId="5">#N/A</definedName>
    <definedName name="DY6L" localSheetId="5">#N/A</definedName>
    <definedName name="DY6R" localSheetId="5">#N/A</definedName>
    <definedName name="DY7L" localSheetId="5">#N/A</definedName>
    <definedName name="DY7R" localSheetId="5">#N/A</definedName>
    <definedName name="DY8L" localSheetId="5">#N/A</definedName>
    <definedName name="DY8R" localSheetId="5">#N/A</definedName>
    <definedName name="DY9L" localSheetId="5">#N/A</definedName>
    <definedName name="DY9R" localSheetId="5">#N/A</definedName>
    <definedName name="D단가출력" localSheetId="5">#N/A</definedName>
    <definedName name="D단가출력1" localSheetId="5">#N/A</definedName>
    <definedName name="D산출내역단가" localSheetId="5">#N/A</definedName>
    <definedName name="D열" localSheetId="5">#N/A</definedName>
    <definedName name="e" localSheetId="11">#REF!</definedName>
    <definedName name="e" localSheetId="9">#REF!</definedName>
    <definedName name="e" localSheetId="5">#N/A</definedName>
    <definedName name="E10M" localSheetId="5">#N/A</definedName>
    <definedName name="E10P" localSheetId="5">#N/A</definedName>
    <definedName name="E11M" localSheetId="5">#N/A</definedName>
    <definedName name="E11P" localSheetId="5">#N/A</definedName>
    <definedName name="E12M" localSheetId="5">#N/A</definedName>
    <definedName name="E12P" localSheetId="5">#N/A</definedName>
    <definedName name="E13M" localSheetId="5">#N/A</definedName>
    <definedName name="E13P" localSheetId="5">#N/A</definedName>
    <definedName name="E14M" localSheetId="5">#N/A</definedName>
    <definedName name="E14P" localSheetId="5">#N/A</definedName>
    <definedName name="E14S1" localSheetId="5">#N/A</definedName>
    <definedName name="E15M" localSheetId="5">#N/A</definedName>
    <definedName name="E15P" localSheetId="5">#N/A</definedName>
    <definedName name="E16M" localSheetId="5">#N/A</definedName>
    <definedName name="E16P" localSheetId="5">#N/A</definedName>
    <definedName name="E17M" localSheetId="5">#N/A</definedName>
    <definedName name="E17P" localSheetId="5">#N/A</definedName>
    <definedName name="E18M" localSheetId="5">#N/A</definedName>
    <definedName name="E18P" localSheetId="5">#N/A</definedName>
    <definedName name="E19M" localSheetId="5">#N/A</definedName>
    <definedName name="E19P" localSheetId="5">#N/A</definedName>
    <definedName name="E1E" localSheetId="5">#N/A</definedName>
    <definedName name="E1M" localSheetId="5">#N/A</definedName>
    <definedName name="E1P" localSheetId="5">#N/A</definedName>
    <definedName name="E20M" localSheetId="5">#N/A</definedName>
    <definedName name="E20P" localSheetId="5">#N/A</definedName>
    <definedName name="E21M" localSheetId="5">#N/A</definedName>
    <definedName name="E21P" localSheetId="5">#N/A</definedName>
    <definedName name="E22M" localSheetId="5">#N/A</definedName>
    <definedName name="E22P" localSheetId="5">#N/A</definedName>
    <definedName name="E23M" localSheetId="5">#N/A</definedName>
    <definedName name="E23P" localSheetId="5">#N/A</definedName>
    <definedName name="E24M" localSheetId="5">#N/A</definedName>
    <definedName name="E24P" localSheetId="5">#N/A</definedName>
    <definedName name="E25M" localSheetId="11">#REF!</definedName>
    <definedName name="E25M" localSheetId="9">#REF!</definedName>
    <definedName name="E25M" localSheetId="5">#N/A</definedName>
    <definedName name="E25P" localSheetId="11">#REF!</definedName>
    <definedName name="E25P" localSheetId="9">#REF!</definedName>
    <definedName name="E25P" localSheetId="5">#N/A</definedName>
    <definedName name="E26E" localSheetId="5">#N/A</definedName>
    <definedName name="E26M" localSheetId="5">#N/A</definedName>
    <definedName name="E26P" localSheetId="5">#N/A</definedName>
    <definedName name="E27E" localSheetId="5">#N/A</definedName>
    <definedName name="E27M" localSheetId="5">#N/A</definedName>
    <definedName name="E27P" localSheetId="5">#N/A</definedName>
    <definedName name="E28E" localSheetId="5">#N/A</definedName>
    <definedName name="E28M" localSheetId="5">#N/A</definedName>
    <definedName name="E28P" localSheetId="5">#N/A</definedName>
    <definedName name="E29M" localSheetId="5">#N/A</definedName>
    <definedName name="E29P" localSheetId="5">#N/A</definedName>
    <definedName name="E2E" localSheetId="5">#N/A</definedName>
    <definedName name="E2M" localSheetId="5">#N/A</definedName>
    <definedName name="E2P" localSheetId="5">#N/A</definedName>
    <definedName name="E30M" localSheetId="5">#N/A</definedName>
    <definedName name="E30P" localSheetId="5">#N/A</definedName>
    <definedName name="E31E" localSheetId="11">#REF!</definedName>
    <definedName name="E31E" localSheetId="9">#REF!</definedName>
    <definedName name="E31E" localSheetId="5">#N/A</definedName>
    <definedName name="E31M" localSheetId="11">#REF!</definedName>
    <definedName name="E31M" localSheetId="9">#REF!</definedName>
    <definedName name="E31M" localSheetId="5">#N/A</definedName>
    <definedName name="E31P" localSheetId="11">#REF!</definedName>
    <definedName name="E31P" localSheetId="9">#REF!</definedName>
    <definedName name="E31P" localSheetId="5">#N/A</definedName>
    <definedName name="E32E" localSheetId="11">#REF!</definedName>
    <definedName name="E32E" localSheetId="9">#REF!</definedName>
    <definedName name="E32E" localSheetId="5">#N/A</definedName>
    <definedName name="E32M" localSheetId="11">#REF!</definedName>
    <definedName name="E32M" localSheetId="9">#REF!</definedName>
    <definedName name="E32M" localSheetId="5">#N/A</definedName>
    <definedName name="E32P" localSheetId="11">#REF!</definedName>
    <definedName name="E32P" localSheetId="9">#REF!</definedName>
    <definedName name="E32P" localSheetId="5">#N/A</definedName>
    <definedName name="E33E" localSheetId="11">#REF!</definedName>
    <definedName name="E33E" localSheetId="9">#REF!</definedName>
    <definedName name="E33E" localSheetId="5">#N/A</definedName>
    <definedName name="E33M" localSheetId="11">#REF!</definedName>
    <definedName name="E33M" localSheetId="9">#REF!</definedName>
    <definedName name="E33M" localSheetId="5">#N/A</definedName>
    <definedName name="E33P" localSheetId="11">#REF!</definedName>
    <definedName name="E33P" localSheetId="9">#REF!</definedName>
    <definedName name="E33P" localSheetId="5">#N/A</definedName>
    <definedName name="E34E" localSheetId="11">#REF!</definedName>
    <definedName name="E34E" localSheetId="9">#REF!</definedName>
    <definedName name="E34E" localSheetId="5">#N/A</definedName>
    <definedName name="E34M" localSheetId="11">#REF!</definedName>
    <definedName name="E34M" localSheetId="9">#REF!</definedName>
    <definedName name="E34M" localSheetId="5">#N/A</definedName>
    <definedName name="E34P" localSheetId="11">#REF!</definedName>
    <definedName name="E34P" localSheetId="9">#REF!</definedName>
    <definedName name="E34P" localSheetId="5">#N/A</definedName>
    <definedName name="E35M" localSheetId="5">#N/A</definedName>
    <definedName name="E35P" localSheetId="5">#N/A</definedName>
    <definedName name="E36M" localSheetId="11">#REF!</definedName>
    <definedName name="E36M" localSheetId="9">#REF!</definedName>
    <definedName name="E36M" localSheetId="5">#N/A</definedName>
    <definedName name="E36P" localSheetId="11">#REF!</definedName>
    <definedName name="E36P" localSheetId="9">#REF!</definedName>
    <definedName name="E36P" localSheetId="5">#N/A</definedName>
    <definedName name="E37M" localSheetId="11">#REF!</definedName>
    <definedName name="E37M" localSheetId="9">#REF!</definedName>
    <definedName name="E37M" localSheetId="5">#N/A</definedName>
    <definedName name="E37P" localSheetId="11">#REF!</definedName>
    <definedName name="E37P" localSheetId="9">#REF!</definedName>
    <definedName name="E37P" localSheetId="5">#N/A</definedName>
    <definedName name="E38M" localSheetId="11">#REF!</definedName>
    <definedName name="E38M" localSheetId="9">#REF!</definedName>
    <definedName name="E38M" localSheetId="5">#N/A</definedName>
    <definedName name="E38P" localSheetId="11">#REF!</definedName>
    <definedName name="E38P" localSheetId="9">#REF!</definedName>
    <definedName name="E38P" localSheetId="5">#N/A</definedName>
    <definedName name="E39M" localSheetId="11">#REF!</definedName>
    <definedName name="E39M" localSheetId="9">#REF!</definedName>
    <definedName name="E39M" localSheetId="5">#N/A</definedName>
    <definedName name="E39P" localSheetId="11">#REF!</definedName>
    <definedName name="E39P" localSheetId="9">#REF!</definedName>
    <definedName name="E39P" localSheetId="5">#N/A</definedName>
    <definedName name="E3P" localSheetId="5">#N/A</definedName>
    <definedName name="E40M" localSheetId="11">#REF!</definedName>
    <definedName name="E40M" localSheetId="9">#REF!</definedName>
    <definedName name="E40M" localSheetId="5">#N/A</definedName>
    <definedName name="E40P" localSheetId="11">#REF!</definedName>
    <definedName name="E40P" localSheetId="9">#REF!</definedName>
    <definedName name="E40P" localSheetId="5">#N/A</definedName>
    <definedName name="E41M" localSheetId="11">#REF!</definedName>
    <definedName name="E41M" localSheetId="9">#REF!</definedName>
    <definedName name="E41M" localSheetId="5">#N/A</definedName>
    <definedName name="E41P" localSheetId="11">#REF!</definedName>
    <definedName name="E41P" localSheetId="9">#REF!</definedName>
    <definedName name="E41P" localSheetId="5">#N/A</definedName>
    <definedName name="E42M" localSheetId="11">#REF!</definedName>
    <definedName name="E42M" localSheetId="9">#REF!</definedName>
    <definedName name="E42M" localSheetId="5">#N/A</definedName>
    <definedName name="E42P" localSheetId="11">#REF!</definedName>
    <definedName name="E42P" localSheetId="9">#REF!</definedName>
    <definedName name="E42P" localSheetId="5">#N/A</definedName>
    <definedName name="E43M" localSheetId="5">#N/A</definedName>
    <definedName name="E43P" localSheetId="5">#N/A</definedName>
    <definedName name="E44M" localSheetId="5">#N/A</definedName>
    <definedName name="E44P" localSheetId="5">#N/A</definedName>
    <definedName name="E45M" localSheetId="5">#N/A</definedName>
    <definedName name="E45P" localSheetId="5">#N/A</definedName>
    <definedName name="E46M" localSheetId="5">#N/A</definedName>
    <definedName name="E46P" localSheetId="5">#N/A</definedName>
    <definedName name="E47M" localSheetId="5">#N/A</definedName>
    <definedName name="E47P" localSheetId="5">#N/A</definedName>
    <definedName name="E48M" localSheetId="11">#REF!</definedName>
    <definedName name="E48M" localSheetId="9">#REF!</definedName>
    <definedName name="E48M" localSheetId="5">#N/A</definedName>
    <definedName name="E48P" localSheetId="11">#REF!</definedName>
    <definedName name="E48P" localSheetId="9">#REF!</definedName>
    <definedName name="E48P" localSheetId="5">#N/A</definedName>
    <definedName name="E49M" localSheetId="5">#N/A</definedName>
    <definedName name="E49P" localSheetId="5">#N/A</definedName>
    <definedName name="E4M" localSheetId="5">#N/A</definedName>
    <definedName name="E4P" localSheetId="5">#N/A</definedName>
    <definedName name="E50M" localSheetId="5">#N/A</definedName>
    <definedName name="E50P" localSheetId="5">#N/A</definedName>
    <definedName name="E51E" localSheetId="5">#N/A</definedName>
    <definedName name="E52M" localSheetId="11">#REF!</definedName>
    <definedName name="E52M" localSheetId="9">#REF!</definedName>
    <definedName name="E52M" localSheetId="5">#N/A</definedName>
    <definedName name="E52P" localSheetId="11">#REF!</definedName>
    <definedName name="E52P" localSheetId="9">#REF!</definedName>
    <definedName name="E52P" localSheetId="5">#N/A</definedName>
    <definedName name="E53M" localSheetId="11">#REF!</definedName>
    <definedName name="E53M" localSheetId="9">#REF!</definedName>
    <definedName name="E53M" localSheetId="5">#N/A</definedName>
    <definedName name="E53P" localSheetId="11">#REF!</definedName>
    <definedName name="E53P" localSheetId="9">#REF!</definedName>
    <definedName name="E53P" localSheetId="5">#N/A</definedName>
    <definedName name="E54M" localSheetId="11">#REF!</definedName>
    <definedName name="E54M" localSheetId="9">#REF!</definedName>
    <definedName name="E54M" localSheetId="5">#N/A</definedName>
    <definedName name="E54P" localSheetId="11">#REF!</definedName>
    <definedName name="E54P" localSheetId="9">#REF!</definedName>
    <definedName name="E54P" localSheetId="5">#N/A</definedName>
    <definedName name="E55M" localSheetId="11">#REF!</definedName>
    <definedName name="E55M" localSheetId="9">#REF!</definedName>
    <definedName name="E55M" localSheetId="5">#N/A</definedName>
    <definedName name="E55P" localSheetId="11">#REF!</definedName>
    <definedName name="E55P" localSheetId="9">#REF!</definedName>
    <definedName name="E55P" localSheetId="5">#N/A</definedName>
    <definedName name="E56M" localSheetId="11">#REF!</definedName>
    <definedName name="E56M" localSheetId="9">#REF!</definedName>
    <definedName name="E56M" localSheetId="5">#N/A</definedName>
    <definedName name="E56P" localSheetId="11">#REF!</definedName>
    <definedName name="E56P" localSheetId="9">#REF!</definedName>
    <definedName name="E56P" localSheetId="5">#N/A</definedName>
    <definedName name="E57M" localSheetId="11">#REF!</definedName>
    <definedName name="E57M" localSheetId="9">#REF!</definedName>
    <definedName name="E57M" localSheetId="5">#N/A</definedName>
    <definedName name="E57P" localSheetId="11">#REF!</definedName>
    <definedName name="E57P" localSheetId="9">#REF!</definedName>
    <definedName name="E57P" localSheetId="5">#N/A</definedName>
    <definedName name="E58M" localSheetId="11">#REF!</definedName>
    <definedName name="E58M" localSheetId="9">#REF!</definedName>
    <definedName name="E58M" localSheetId="5">#N/A</definedName>
    <definedName name="E58P" localSheetId="11">#REF!</definedName>
    <definedName name="E58P" localSheetId="9">#REF!</definedName>
    <definedName name="E58P" localSheetId="5">#N/A</definedName>
    <definedName name="E59M" localSheetId="11">#REF!</definedName>
    <definedName name="E59M" localSheetId="9">#REF!</definedName>
    <definedName name="E59M" localSheetId="5">#N/A</definedName>
    <definedName name="E59P" localSheetId="11">#REF!</definedName>
    <definedName name="E59P" localSheetId="9">#REF!</definedName>
    <definedName name="E59P" localSheetId="5">#N/A</definedName>
    <definedName name="E5M" localSheetId="5">#N/A</definedName>
    <definedName name="E5P" localSheetId="5">#N/A</definedName>
    <definedName name="E5S1" localSheetId="5">#N/A</definedName>
    <definedName name="E60M" localSheetId="11">#REF!</definedName>
    <definedName name="E60M" localSheetId="9">#REF!</definedName>
    <definedName name="E60M" localSheetId="5">#N/A</definedName>
    <definedName name="E60P" localSheetId="11">#REF!</definedName>
    <definedName name="E60P" localSheetId="9">#REF!</definedName>
    <definedName name="E60P" localSheetId="5">#N/A</definedName>
    <definedName name="E61M" localSheetId="11">#REF!</definedName>
    <definedName name="E61M" localSheetId="9">#REF!</definedName>
    <definedName name="E61M" localSheetId="5">#N/A</definedName>
    <definedName name="E61P" localSheetId="11">#REF!</definedName>
    <definedName name="E61P" localSheetId="9">#REF!</definedName>
    <definedName name="E61P" localSheetId="5">#N/A</definedName>
    <definedName name="E62M" localSheetId="11">#REF!</definedName>
    <definedName name="E62M" localSheetId="9">#REF!</definedName>
    <definedName name="E62M" localSheetId="5">#N/A</definedName>
    <definedName name="E62P" localSheetId="11">#REF!</definedName>
    <definedName name="E62P" localSheetId="9">#REF!</definedName>
    <definedName name="E62P" localSheetId="5">#N/A</definedName>
    <definedName name="E63M" localSheetId="11">#REF!</definedName>
    <definedName name="E63M" localSheetId="9">#REF!</definedName>
    <definedName name="E63M" localSheetId="5">#N/A</definedName>
    <definedName name="E63P" localSheetId="11">#REF!</definedName>
    <definedName name="E63P" localSheetId="9">#REF!</definedName>
    <definedName name="E63P" localSheetId="5">#N/A</definedName>
    <definedName name="E64M" localSheetId="11">#REF!</definedName>
    <definedName name="E64M" localSheetId="9">#REF!</definedName>
    <definedName name="E64M" localSheetId="5">#N/A</definedName>
    <definedName name="E64P" localSheetId="11">#REF!</definedName>
    <definedName name="E64P" localSheetId="9">#REF!</definedName>
    <definedName name="E64P" localSheetId="5">#N/A</definedName>
    <definedName name="E65M" localSheetId="11">#REF!</definedName>
    <definedName name="E65M" localSheetId="9">#REF!</definedName>
    <definedName name="E65M" localSheetId="5">#N/A</definedName>
    <definedName name="E65P" localSheetId="11">#REF!</definedName>
    <definedName name="E65P" localSheetId="9">#REF!</definedName>
    <definedName name="E65P" localSheetId="5">#N/A</definedName>
    <definedName name="E66M" localSheetId="11">#REF!</definedName>
    <definedName name="E66M" localSheetId="9">#REF!</definedName>
    <definedName name="E66M" localSheetId="5">#N/A</definedName>
    <definedName name="E66P" localSheetId="11">#REF!</definedName>
    <definedName name="E66P" localSheetId="9">#REF!</definedName>
    <definedName name="E66P" localSheetId="5">#N/A</definedName>
    <definedName name="E67M" localSheetId="11">#REF!</definedName>
    <definedName name="E67M" localSheetId="9">#REF!</definedName>
    <definedName name="E67M" localSheetId="5">#N/A</definedName>
    <definedName name="E67P" localSheetId="11">#REF!</definedName>
    <definedName name="E67P" localSheetId="9">#REF!</definedName>
    <definedName name="E67P" localSheetId="5">#N/A</definedName>
    <definedName name="E68M" localSheetId="11">#REF!</definedName>
    <definedName name="E68M" localSheetId="9">#REF!</definedName>
    <definedName name="E68M" localSheetId="5">#N/A</definedName>
    <definedName name="E6M" localSheetId="5">#N/A</definedName>
    <definedName name="E6P" localSheetId="5">#N/A</definedName>
    <definedName name="E7M" localSheetId="5">#N/A</definedName>
    <definedName name="E7P" localSheetId="5">#N/A</definedName>
    <definedName name="E8M" localSheetId="5">#N/A</definedName>
    <definedName name="E8P" localSheetId="5">#N/A</definedName>
    <definedName name="E9M" localSheetId="5">#N/A</definedName>
    <definedName name="E9P" localSheetId="5">#N/A</definedName>
    <definedName name="EA" localSheetId="5">#N/A</definedName>
    <definedName name="earthp" localSheetId="5">#N/A</definedName>
    <definedName name="EB" localSheetId="5">#N/A</definedName>
    <definedName name="Ec" localSheetId="5">#N/A</definedName>
    <definedName name="edgh" localSheetId="11">#REF!</definedName>
    <definedName name="edgh" localSheetId="9">#REF!</definedName>
    <definedName name="edgh" localSheetId="5">#N/A</definedName>
    <definedName name="edtgh" localSheetId="11">#REF!</definedName>
    <definedName name="edtgh" localSheetId="9">#REF!</definedName>
    <definedName name="edtgh" localSheetId="5">#N/A</definedName>
    <definedName name="EE" localSheetId="11">#REF!</definedName>
    <definedName name="EE" localSheetId="9">#REF!</definedName>
    <definedName name="EE" localSheetId="5">#N/A</definedName>
    <definedName name="eee" localSheetId="11">#REF!</definedName>
    <definedName name="eee" localSheetId="9">#REF!</definedName>
    <definedName name="eee" localSheetId="5">#N/A</definedName>
    <definedName name="efdd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efd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EFG" localSheetId="11">#REF!</definedName>
    <definedName name="EFG" localSheetId="9">#REF!</definedName>
    <definedName name="EFG" localSheetId="5">#N/A</definedName>
    <definedName name="EGE" localSheetId="5" hidden="1">{"'용역비'!$A$4:$C$8"}</definedName>
    <definedName name="EGE" hidden="1">{"'용역비'!$A$4:$C$8"}</definedName>
    <definedName name="EI" localSheetId="5">#N/A</definedName>
    <definedName name="EIRP" localSheetId="11">#REF!</definedName>
    <definedName name="EIRP" localSheetId="9">#REF!</definedName>
    <definedName name="EIRP" localSheetId="5">#REF!</definedName>
    <definedName name="EK" localSheetId="11">#REF!</definedName>
    <definedName name="EK" localSheetId="9">#REF!</definedName>
    <definedName name="EK" localSheetId="5">#N/A</definedName>
    <definedName name="eks" localSheetId="5">#N/A</definedName>
    <definedName name="EL" localSheetId="5">#N/A</definedName>
    <definedName name="EL1A1P" localSheetId="5">#N/A</definedName>
    <definedName name="el1a1t" localSheetId="5">#N/A</definedName>
    <definedName name="el1a2p" localSheetId="5">#N/A</definedName>
    <definedName name="el1a2t" localSheetId="5">#N/A</definedName>
    <definedName name="EL2A1P" localSheetId="5">#N/A</definedName>
    <definedName name="el2a1t" localSheetId="5">#N/A</definedName>
    <definedName name="el2a2p" localSheetId="5">#N/A</definedName>
    <definedName name="el2a2t" localSheetId="5">#N/A</definedName>
    <definedName name="EL3A1P" localSheetId="5">#N/A</definedName>
    <definedName name="el3a1t" localSheetId="5">#N/A</definedName>
    <definedName name="el3a2p" localSheetId="5">#N/A</definedName>
    <definedName name="el3a2t" localSheetId="5">#N/A</definedName>
    <definedName name="ELBOW_187" localSheetId="5">#N/A</definedName>
    <definedName name="ELBOW_287" localSheetId="5">#N/A</definedName>
    <definedName name="ELBOW_45" localSheetId="5">#N/A</definedName>
    <definedName name="ELBOW_F67" localSheetId="5">#N/A</definedName>
    <definedName name="ELBOW_M67" localSheetId="5">#N/A</definedName>
    <definedName name="ELC" localSheetId="5">#N/A</definedName>
    <definedName name="elec1" localSheetId="5">#N/A</definedName>
    <definedName name="elec2" localSheetId="5">#N/A</definedName>
    <definedName name="elec3" localSheetId="5">#N/A</definedName>
    <definedName name="elec4" localSheetId="5">#N/A</definedName>
    <definedName name="elec5" localSheetId="5">#N/A</definedName>
    <definedName name="elec6" localSheetId="5">#N/A</definedName>
    <definedName name="ELEV1" localSheetId="5">#N/A</definedName>
    <definedName name="ELEV2" localSheetId="5">#N/A</definedName>
    <definedName name="ELFE" localSheetId="5">#N/A</definedName>
    <definedName name="ELI" localSheetId="5">#N/A</definedName>
    <definedName name="ELP" localSheetId="5">#N/A</definedName>
    <definedName name="ELP100노" localSheetId="5">#N/A</definedName>
    <definedName name="ELP50노" localSheetId="5">#N/A</definedName>
    <definedName name="ELP80노" localSheetId="5">#N/A</definedName>
    <definedName name="EMDRLR" localSheetId="5">#N/A</definedName>
    <definedName name="emfwl" localSheetId="5">#N/A</definedName>
    <definedName name="END" localSheetId="5">#REF!</definedName>
    <definedName name="eor" localSheetId="5">#N/A</definedName>
    <definedName name="EQ" localSheetId="5">#N/A</definedName>
    <definedName name="EQU_EXHAUST" localSheetId="5">#N/A</definedName>
    <definedName name="ERER" localSheetId="5">#REF!</definedName>
    <definedName name="ertyertye" localSheetId="5" hidden="1">{"'용역비'!$A$4:$C$8"}</definedName>
    <definedName name="ertyertye" hidden="1">{"'용역비'!$A$4:$C$8"}</definedName>
    <definedName name="ERYETY" localSheetId="12" hidden="1">#REF!</definedName>
    <definedName name="ERYETY" localSheetId="5" hidden="1">#N/A</definedName>
    <definedName name="ERYETY" hidden="1">#REF!</definedName>
    <definedName name="ESRE" localSheetId="5">#N/A</definedName>
    <definedName name="ES노임" localSheetId="5">#N/A</definedName>
    <definedName name="ETYETY" localSheetId="5" hidden="1">{"'용역비'!$A$4:$C$8"}</definedName>
    <definedName name="ETYETY" hidden="1">{"'용역비'!$A$4:$C$8"}</definedName>
    <definedName name="etyj" localSheetId="5" hidden="1">{"'용역비'!$A$4:$C$8"}</definedName>
    <definedName name="etyj" hidden="1">{"'용역비'!$A$4:$C$8"}</definedName>
    <definedName name="etyjj" localSheetId="5" hidden="1">{"'용역비'!$A$4:$C$8"}</definedName>
    <definedName name="etyjj" hidden="1">{"'용역비'!$A$4:$C$8"}</definedName>
    <definedName name="ETYJTYJ" localSheetId="5" hidden="1">{"'용역비'!$A$4:$C$8"}</definedName>
    <definedName name="ETYJTYJ" hidden="1">{"'용역비'!$A$4:$C$8"}</definedName>
    <definedName name="Euro" localSheetId="5">#N/A</definedName>
    <definedName name="ew" localSheetId="5">#N/A</definedName>
    <definedName name="_xlnm.Extract" localSheetId="11">#REF!</definedName>
    <definedName name="_xlnm.Extract" localSheetId="9">#REF!</definedName>
    <definedName name="_xlnm.Extract" localSheetId="5">#REF!</definedName>
    <definedName name="E부속자재추가" localSheetId="5">#N/A</definedName>
    <definedName name="E부속자재추가1" localSheetId="5">#N/A</definedName>
    <definedName name="E부속자재추가2" localSheetId="11">#REF!</definedName>
    <definedName name="E부속자재추가2" localSheetId="9">#REF!</definedName>
    <definedName name="E부속자재추가2" localSheetId="5">#N/A</definedName>
    <definedName name="E부속자재추가3" localSheetId="5">#N/A</definedName>
    <definedName name="E원가내역경비" localSheetId="5">#N/A</definedName>
    <definedName name="E원가내역노무비" localSheetId="5">#N/A</definedName>
    <definedName name="E원가내역비고" localSheetId="5">#N/A</definedName>
    <definedName name="E원가내역재료비" localSheetId="5">#N/A</definedName>
    <definedName name="f" localSheetId="11">#REF!</definedName>
    <definedName name="f" localSheetId="9">#REF!</definedName>
    <definedName name="F" localSheetId="5">#REF!</definedName>
    <definedName name="F_DES" localSheetId="5">#N/A</definedName>
    <definedName name="F_LA0" localSheetId="5">#N/A</definedName>
    <definedName name="F_MA0" localSheetId="5">#N/A</definedName>
    <definedName name="F_QQTY" localSheetId="5">#N/A</definedName>
    <definedName name="F_QUNIT" localSheetId="5">#N/A</definedName>
    <definedName name="F_SIZE" localSheetId="5">#N/A</definedName>
    <definedName name="F10LX" localSheetId="5">#N/A</definedName>
    <definedName name="F10LY" localSheetId="5">#N/A</definedName>
    <definedName name="F10RX" localSheetId="5">#N/A</definedName>
    <definedName name="F10RY" localSheetId="5">#N/A</definedName>
    <definedName name="F1F" localSheetId="5">#N/A</definedName>
    <definedName name="F2F" localSheetId="5">#N/A</definedName>
    <definedName name="F3F" localSheetId="5">#N/A</definedName>
    <definedName name="F3LX" localSheetId="5">#N/A</definedName>
    <definedName name="F3LY" localSheetId="5">#N/A</definedName>
    <definedName name="F3RX" localSheetId="5">#N/A</definedName>
    <definedName name="F3RY" localSheetId="5">#N/A</definedName>
    <definedName name="F4LX" localSheetId="5">#N/A</definedName>
    <definedName name="F4LY" localSheetId="5">#N/A</definedName>
    <definedName name="F4RX" localSheetId="5">#N/A</definedName>
    <definedName name="F4RY" localSheetId="5">#N/A</definedName>
    <definedName name="F5LX" localSheetId="5">#N/A</definedName>
    <definedName name="F5LY" localSheetId="5">#N/A</definedName>
    <definedName name="F5RX" localSheetId="5">#N/A</definedName>
    <definedName name="F5RY" localSheetId="5">#N/A</definedName>
    <definedName name="F6LX" localSheetId="5">#N/A</definedName>
    <definedName name="F6LY" localSheetId="5">#N/A</definedName>
    <definedName name="F6RX" localSheetId="5">#N/A</definedName>
    <definedName name="F6RY" localSheetId="5">#N/A</definedName>
    <definedName name="F7LX" localSheetId="5">#N/A</definedName>
    <definedName name="F7LY" localSheetId="5">#N/A</definedName>
    <definedName name="F7RX" localSheetId="5">#N/A</definedName>
    <definedName name="F7RY" localSheetId="5">#N/A</definedName>
    <definedName name="F8LX" localSheetId="5">#N/A</definedName>
    <definedName name="F8LY" localSheetId="5">#N/A</definedName>
    <definedName name="F8RX" localSheetId="5">#N/A</definedName>
    <definedName name="F8RY" localSheetId="5">#N/A</definedName>
    <definedName name="F9LX" localSheetId="5">#N/A</definedName>
    <definedName name="F9LY" localSheetId="5">#N/A</definedName>
    <definedName name="F9RX" localSheetId="5">#N/A</definedName>
    <definedName name="F9RY" localSheetId="5">#N/A</definedName>
    <definedName name="fact" localSheetId="5">#N/A</definedName>
    <definedName name="factor" localSheetId="11">#REF!</definedName>
    <definedName name="factor" localSheetId="9">#REF!</definedName>
    <definedName name="factor" localSheetId="5">#N/A</definedName>
    <definedName name="FC" localSheetId="5">#N/A</definedName>
    <definedName name="FD" localSheetId="5">#N/A</definedName>
    <definedName name="FDASDFGG" localSheetId="5">#N/A</definedName>
    <definedName name="FDDGHSDHF" localSheetId="5">#N/A</definedName>
    <definedName name="FDDSF" localSheetId="11">#REF!</definedName>
    <definedName name="FDDSF" localSheetId="9">#REF!</definedName>
    <definedName name="FDDSF" localSheetId="5">#N/A</definedName>
    <definedName name="fdfd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f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FDFD" localSheetId="5">#N/A</definedName>
    <definedName name="fdfe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fe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GFDGDGDGF" localSheetId="5">#N/A</definedName>
    <definedName name="FDS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S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E10L" localSheetId="5">#N/A</definedName>
    <definedName name="FE10R" localSheetId="5">#N/A</definedName>
    <definedName name="FE3L" localSheetId="5">#N/A</definedName>
    <definedName name="FE3R" localSheetId="5">#N/A</definedName>
    <definedName name="FE4L" localSheetId="5">#N/A</definedName>
    <definedName name="FE4R" localSheetId="5">#N/A</definedName>
    <definedName name="FE5L" localSheetId="5">#N/A</definedName>
    <definedName name="FE5R" localSheetId="5">#N/A</definedName>
    <definedName name="FE6L" localSheetId="5">#N/A</definedName>
    <definedName name="FE6R" localSheetId="5">#N/A</definedName>
    <definedName name="FE7L" localSheetId="5">#N/A</definedName>
    <definedName name="FE7R" localSheetId="5">#N/A</definedName>
    <definedName name="FE8L" localSheetId="5">#N/A</definedName>
    <definedName name="FE8R" localSheetId="5">#N/A</definedName>
    <definedName name="FE9L" localSheetId="5">#N/A</definedName>
    <definedName name="FE9R" localSheetId="5">#N/A</definedName>
    <definedName name="FEE" localSheetId="5">#N/A</definedName>
    <definedName name="FEF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E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EFE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EFE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ewsfssf" hidden="1">#N/A</definedName>
    <definedName name="FF" localSheetId="11">#REF!</definedName>
    <definedName name="FF" localSheetId="9">#REF!</definedName>
    <definedName name="FF" localSheetId="5">#N/A</definedName>
    <definedName name="FFDGGFD" localSheetId="5">#REF!</definedName>
    <definedName name="FFF" localSheetId="11">#REF!</definedName>
    <definedName name="FFF" localSheetId="9">#REF!</definedName>
    <definedName name="FFF" localSheetId="5">#N/A</definedName>
    <definedName name="FFFF" localSheetId="5">#REF!</definedName>
    <definedName name="ffffff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fff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ffffff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fffff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FFFFFFFFSF" localSheetId="5">#N/A</definedName>
    <definedName name="ffk" localSheetId="14" hidden="1">#REF!</definedName>
    <definedName name="ffk" localSheetId="15" hidden="1">#REF!</definedName>
    <definedName name="ffk" localSheetId="3" hidden="1">#REF!</definedName>
    <definedName name="ffk" localSheetId="2" hidden="1">#REF!</definedName>
    <definedName name="ffk" localSheetId="11" hidden="1">#REF!</definedName>
    <definedName name="ffk" localSheetId="9" hidden="1">#REF!</definedName>
    <definedName name="ffk" localSheetId="5" hidden="1">#REF!</definedName>
    <definedName name="ffk" hidden="1">#REF!</definedName>
    <definedName name="FG" localSheetId="5">#N/A</definedName>
    <definedName name="FGD" localSheetId="11">#REF!</definedName>
    <definedName name="FGD" localSheetId="9">#REF!</definedName>
    <definedName name="FGD" localSheetId="5">#N/A</definedName>
    <definedName name="fgdgd" localSheetId="5">#N/A</definedName>
    <definedName name="FGF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G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GGG" localSheetId="5">#N/A</definedName>
    <definedName name="FGHFHFHFHF" localSheetId="5">#N/A</definedName>
    <definedName name="FH" localSheetId="5">#N/A</definedName>
    <definedName name="FH10L" localSheetId="5">#N/A</definedName>
    <definedName name="FH10R" localSheetId="5">#N/A</definedName>
    <definedName name="FH3L" localSheetId="5">#N/A</definedName>
    <definedName name="FH3R" localSheetId="5">#N/A</definedName>
    <definedName name="FH4L" localSheetId="5">#N/A</definedName>
    <definedName name="FH4R" localSheetId="5">#N/A</definedName>
    <definedName name="FH5L" localSheetId="5">#N/A</definedName>
    <definedName name="FH5R" localSheetId="5">#N/A</definedName>
    <definedName name="FH6L" localSheetId="5">#N/A</definedName>
    <definedName name="FH6R" localSheetId="5">#N/A</definedName>
    <definedName name="FH7L" localSheetId="5">#N/A</definedName>
    <definedName name="FH7R" localSheetId="5">#N/A</definedName>
    <definedName name="FH8L" localSheetId="5">#N/A</definedName>
    <definedName name="FH8R" localSheetId="5">#N/A</definedName>
    <definedName name="FH9L" localSheetId="5">#N/A</definedName>
    <definedName name="FH9R" localSheetId="5">#N/A</definedName>
    <definedName name="FHE" localSheetId="5">#N/A</definedName>
    <definedName name="FHFH" localSheetId="12" hidden="1">#REF!</definedName>
    <definedName name="FHFH" localSheetId="5" hidden="1">#N/A</definedName>
    <definedName name="FHFH" hidden="1">#REF!</definedName>
    <definedName name="FHFHFHFHFGHF" localSheetId="5">#N/A</definedName>
    <definedName name="FHFK" localSheetId="14" hidden="1">#REF!</definedName>
    <definedName name="FHFK" localSheetId="15" hidden="1">#REF!</definedName>
    <definedName name="FHFK" localSheetId="3" hidden="1">#REF!</definedName>
    <definedName name="FHFK" localSheetId="12" hidden="1">#REF!</definedName>
    <definedName name="FHFK" localSheetId="2" hidden="1">#REF!</definedName>
    <definedName name="FHFK" localSheetId="11" hidden="1">#REF!</definedName>
    <definedName name="FHFK" localSheetId="9" hidden="1">#REF!</definedName>
    <definedName name="FHFK" localSheetId="5" hidden="1">#N/A</definedName>
    <definedName name="FHFK" hidden="1">#REF!</definedName>
    <definedName name="fhigr" localSheetId="11">[0]!BlankMacro1</definedName>
    <definedName name="fhigr" localSheetId="9">[0]!BlankMacro1</definedName>
    <definedName name="fhigr" localSheetId="5">[0]!BlankMacro1</definedName>
    <definedName name="FHIGR1" localSheetId="11">[0]!BlankMacro1</definedName>
    <definedName name="FHIGR1" localSheetId="9">[0]!BlankMacro1</definedName>
    <definedName name="FHIGR1" localSheetId="5">[0]!BlankMacro1</definedName>
    <definedName name="FHN" localSheetId="5">#N/A</definedName>
    <definedName name="FIX" localSheetId="5">#N/A</definedName>
    <definedName name="FIXT" localSheetId="5">#REF!</definedName>
    <definedName name="FK" localSheetId="5" hidden="1">{"'용역비'!$A$4:$C$8"}</definedName>
    <definedName name="FK" hidden="1">{"'용역비'!$A$4:$C$8"}</definedName>
    <definedName name="fkalsjdioa" localSheetId="11">#REF!</definedName>
    <definedName name="fkalsjdioa" localSheetId="9">#REF!</definedName>
    <definedName name="fkalsjdioa" localSheetId="5">#N/A</definedName>
    <definedName name="flag" localSheetId="5">#N/A</definedName>
    <definedName name="FLN" localSheetId="5">#N/A</definedName>
    <definedName name="FN" localSheetId="5">#N/A</definedName>
    <definedName name="FOOT1" localSheetId="5">#N/A</definedName>
    <definedName name="FOOT2" localSheetId="5">#N/A</definedName>
    <definedName name="FOOT3" localSheetId="5">#N/A</definedName>
    <definedName name="FOUND_A" localSheetId="5">#N/A</definedName>
    <definedName name="FOUND_H" localSheetId="5">#N/A</definedName>
    <definedName name="front" localSheetId="5">#N/A</definedName>
    <definedName name="FS" localSheetId="5">#N/A</definedName>
    <definedName name="FSHSHHHHHHFDH" localSheetId="5">#N/A</definedName>
    <definedName name="FSWADJK" localSheetId="11">#REF!</definedName>
    <definedName name="FSWADJK" localSheetId="9">#REF!</definedName>
    <definedName name="FSWADJK" localSheetId="5">#N/A</definedName>
    <definedName name="FT10TL" localSheetId="5">#N/A</definedName>
    <definedName name="FT10TR" localSheetId="5">#N/A</definedName>
    <definedName name="FT1TL" localSheetId="5">#N/A</definedName>
    <definedName name="FT1TR" localSheetId="5">#N/A</definedName>
    <definedName name="FT2TL" localSheetId="5">#N/A</definedName>
    <definedName name="FT2TR" localSheetId="5">#N/A</definedName>
    <definedName name="FT3TL" localSheetId="5">#N/A</definedName>
    <definedName name="FT3TR" localSheetId="5">#N/A</definedName>
    <definedName name="FT4TL" localSheetId="5">#N/A</definedName>
    <definedName name="FT4TR" localSheetId="5">#N/A</definedName>
    <definedName name="FT5TL" localSheetId="5">#N/A</definedName>
    <definedName name="FT5TR" localSheetId="5">#N/A</definedName>
    <definedName name="FT6TL" localSheetId="5">#N/A</definedName>
    <definedName name="FT6TR" localSheetId="5">#N/A</definedName>
    <definedName name="FT7TL" localSheetId="5">#N/A</definedName>
    <definedName name="FT7TR" localSheetId="5">#N/A</definedName>
    <definedName name="FT8TL" localSheetId="5">#N/A</definedName>
    <definedName name="FT8TR" localSheetId="5">#N/A</definedName>
    <definedName name="FT9TL" localSheetId="5">#N/A</definedName>
    <definedName name="FT9TR" localSheetId="5">#N/A</definedName>
    <definedName name="FTE10L" localSheetId="5">#N/A</definedName>
    <definedName name="FTE10R" localSheetId="5">#N/A</definedName>
    <definedName name="FTE3L" localSheetId="5">#N/A</definedName>
    <definedName name="FTE3R" localSheetId="5">#N/A</definedName>
    <definedName name="FTE4L" localSheetId="5">#N/A</definedName>
    <definedName name="FTE4R" localSheetId="5">#N/A</definedName>
    <definedName name="FTE5L" localSheetId="5">#N/A</definedName>
    <definedName name="FTE5R" localSheetId="5">#N/A</definedName>
    <definedName name="FTE6L" localSheetId="5">#N/A</definedName>
    <definedName name="FTE6R" localSheetId="5">#N/A</definedName>
    <definedName name="FTE7L" localSheetId="5">#N/A</definedName>
    <definedName name="FTE7R" localSheetId="5">#N/A</definedName>
    <definedName name="FTE8L" localSheetId="5">#N/A</definedName>
    <definedName name="FTE8R" localSheetId="5">#N/A</definedName>
    <definedName name="FTE9L" localSheetId="5">#N/A</definedName>
    <definedName name="FTE9R" localSheetId="5">#N/A</definedName>
    <definedName name="FTG10L" localSheetId="5">#N/A</definedName>
    <definedName name="FTG10R" localSheetId="5">#N/A</definedName>
    <definedName name="FTG3L" localSheetId="5">#N/A</definedName>
    <definedName name="FTG3R" localSheetId="5">#N/A</definedName>
    <definedName name="FTG4L" localSheetId="5">#N/A</definedName>
    <definedName name="FTG4R" localSheetId="5">#N/A</definedName>
    <definedName name="FTG5L" localSheetId="5">#N/A</definedName>
    <definedName name="FTG5R" localSheetId="5">#N/A</definedName>
    <definedName name="FTG6L" localSheetId="5">#N/A</definedName>
    <definedName name="FTG6R" localSheetId="5">#N/A</definedName>
    <definedName name="FTG7L" localSheetId="5">#N/A</definedName>
    <definedName name="FTG7R" localSheetId="5">#N/A</definedName>
    <definedName name="FTG8L" localSheetId="5">#N/A</definedName>
    <definedName name="FTG8R" localSheetId="5">#N/A</definedName>
    <definedName name="FTG9L" localSheetId="5">#N/A</definedName>
    <definedName name="FTG9R" localSheetId="5">#N/A</definedName>
    <definedName name="FTS10L" localSheetId="5">#N/A</definedName>
    <definedName name="FTS10R" localSheetId="5">#N/A</definedName>
    <definedName name="FTS3L" localSheetId="5">#N/A</definedName>
    <definedName name="FTS3R" localSheetId="5">#N/A</definedName>
    <definedName name="FTS4L" localSheetId="5">#N/A</definedName>
    <definedName name="FTS4R" localSheetId="5">#N/A</definedName>
    <definedName name="FTS5L" localSheetId="5">#N/A</definedName>
    <definedName name="FTS5R" localSheetId="5">#N/A</definedName>
    <definedName name="FTS6L" localSheetId="5">#N/A</definedName>
    <definedName name="FTS6R" localSheetId="5">#N/A</definedName>
    <definedName name="FTS7L" localSheetId="5">#N/A</definedName>
    <definedName name="FTS7R" localSheetId="5">#N/A</definedName>
    <definedName name="FTS8L" localSheetId="5">#N/A</definedName>
    <definedName name="FTS8R" localSheetId="5">#N/A</definedName>
    <definedName name="FTS9L" localSheetId="5">#N/A</definedName>
    <definedName name="FTS9R" localSheetId="5">#N/A</definedName>
    <definedName name="FTW10L" localSheetId="5">#N/A</definedName>
    <definedName name="FTW10R" localSheetId="5">#N/A</definedName>
    <definedName name="FTW3L" localSheetId="5">#N/A</definedName>
    <definedName name="FTW3R" localSheetId="5">#N/A</definedName>
    <definedName name="FTW4L" localSheetId="5">#N/A</definedName>
    <definedName name="FTW4R" localSheetId="5">#N/A</definedName>
    <definedName name="FTW5L" localSheetId="5">#N/A</definedName>
    <definedName name="FTW5R" localSheetId="5">#N/A</definedName>
    <definedName name="FTW6L" localSheetId="5">#N/A</definedName>
    <definedName name="FTW6R" localSheetId="5">#N/A</definedName>
    <definedName name="FTW7L" localSheetId="5">#N/A</definedName>
    <definedName name="FTW7R" localSheetId="5">#N/A</definedName>
    <definedName name="FTW8L" localSheetId="5">#N/A</definedName>
    <definedName name="FTW8R" localSheetId="5">#N/A</definedName>
    <definedName name="FTW9L" localSheetId="5">#N/A</definedName>
    <definedName name="FTW9R" localSheetId="5">#N/A</definedName>
    <definedName name="FTZ10L" localSheetId="5">#N/A</definedName>
    <definedName name="FTZ10R" localSheetId="5">#N/A</definedName>
    <definedName name="FTZ3L" localSheetId="5">#N/A</definedName>
    <definedName name="FTZ3R" localSheetId="5">#N/A</definedName>
    <definedName name="FTZ4L" localSheetId="5">#N/A</definedName>
    <definedName name="FTZ4R" localSheetId="5">#N/A</definedName>
    <definedName name="FTZ5L" localSheetId="5">#N/A</definedName>
    <definedName name="FTZ5R" localSheetId="5">#N/A</definedName>
    <definedName name="FTZ6L" localSheetId="5">#N/A</definedName>
    <definedName name="FTZ6R" localSheetId="5">#N/A</definedName>
    <definedName name="FTZ7L" localSheetId="5">#N/A</definedName>
    <definedName name="FTZ7R" localSheetId="5">#N/A</definedName>
    <definedName name="FTZ8L" localSheetId="5">#N/A</definedName>
    <definedName name="FTZ8R" localSheetId="5">#N/A</definedName>
    <definedName name="FTZ9L" localSheetId="5">#N/A</definedName>
    <definedName name="FTZ9R" localSheetId="5">#N/A</definedName>
    <definedName name="fv" hidden="1">{#N/A,#N/A,FALSE,"전력간선"}</definedName>
    <definedName name="FX10L" localSheetId="5">#N/A</definedName>
    <definedName name="FX10R" localSheetId="5">#N/A</definedName>
    <definedName name="FX3L" localSheetId="5">#N/A</definedName>
    <definedName name="FX3R" localSheetId="5">#N/A</definedName>
    <definedName name="FX4L" localSheetId="5">#N/A</definedName>
    <definedName name="FX4R" localSheetId="5">#N/A</definedName>
    <definedName name="FX5L" localSheetId="5">#N/A</definedName>
    <definedName name="FX5R" localSheetId="5">#N/A</definedName>
    <definedName name="FX6L" localSheetId="5">#N/A</definedName>
    <definedName name="FX6R" localSheetId="5">#N/A</definedName>
    <definedName name="FX7L" localSheetId="5">#N/A</definedName>
    <definedName name="FX7R" localSheetId="5">#N/A</definedName>
    <definedName name="FX8L" localSheetId="5">#N/A</definedName>
    <definedName name="FX8R" localSheetId="5">#N/A</definedName>
    <definedName name="FX9L" localSheetId="5">#N/A</definedName>
    <definedName name="FX9R" localSheetId="5">#N/A</definedName>
    <definedName name="FY10L" localSheetId="5">#N/A</definedName>
    <definedName name="FY10R" localSheetId="5">#N/A</definedName>
    <definedName name="FY3L" localSheetId="5">#N/A</definedName>
    <definedName name="FY3R" localSheetId="5">#N/A</definedName>
    <definedName name="FY4L" localSheetId="5">#N/A</definedName>
    <definedName name="FY4R" localSheetId="5">#N/A</definedName>
    <definedName name="FY5L" localSheetId="5">#N/A</definedName>
    <definedName name="FY5R" localSheetId="5">#N/A</definedName>
    <definedName name="FY6L" localSheetId="5">#N/A</definedName>
    <definedName name="FY6R" localSheetId="5">#N/A</definedName>
    <definedName name="FY7L" localSheetId="5">#N/A</definedName>
    <definedName name="FY7R" localSheetId="5">#N/A</definedName>
    <definedName name="FY8L" localSheetId="5">#N/A</definedName>
    <definedName name="FY8R" localSheetId="5">#N/A</definedName>
    <definedName name="FY9L" localSheetId="5">#N/A</definedName>
    <definedName name="FY9R" localSheetId="5">#N/A</definedName>
    <definedName name="FYY10L" localSheetId="5">#N/A</definedName>
    <definedName name="FYY10R" localSheetId="5">#N/A</definedName>
    <definedName name="FYY3L" localSheetId="5">#N/A</definedName>
    <definedName name="FYY3R" localSheetId="5">#N/A</definedName>
    <definedName name="FYY4L" localSheetId="5">#N/A</definedName>
    <definedName name="FYY4R" localSheetId="5">#N/A</definedName>
    <definedName name="FYY5L" localSheetId="5">#N/A</definedName>
    <definedName name="FYY5R" localSheetId="5">#N/A</definedName>
    <definedName name="FYY6L" localSheetId="5">#N/A</definedName>
    <definedName name="FYY6R" localSheetId="5">#N/A</definedName>
    <definedName name="FYY7L" localSheetId="5">#N/A</definedName>
    <definedName name="FYY7R" localSheetId="5">#N/A</definedName>
    <definedName name="FYY8L" localSheetId="5">#N/A</definedName>
    <definedName name="FYY8R" localSheetId="5">#N/A</definedName>
    <definedName name="FYY9L" localSheetId="5">#N/A</definedName>
    <definedName name="FYY9R" localSheetId="5">#N/A</definedName>
    <definedName name="F수량관" localSheetId="5">#N/A</definedName>
    <definedName name="F수량기타" localSheetId="5">#N/A</definedName>
    <definedName name="F수량명칭" localSheetId="5">#N/A</definedName>
    <definedName name="F수량옥내" localSheetId="5">#N/A</definedName>
    <definedName name="F수량옥외" localSheetId="5">#N/A</definedName>
    <definedName name="F이" localSheetId="5">#REF!</definedName>
    <definedName name="g" localSheetId="5">#N/A</definedName>
    <definedName name="G10L" localSheetId="5">#N/A</definedName>
    <definedName name="G10R" localSheetId="5">#N/A</definedName>
    <definedName name="G14S1" localSheetId="5">#N/A</definedName>
    <definedName name="G1A1P" localSheetId="5">#N/A</definedName>
    <definedName name="g1a1t" localSheetId="5">#N/A</definedName>
    <definedName name="g1a2p" localSheetId="5">#N/A</definedName>
    <definedName name="g1a2t" localSheetId="5">#N/A</definedName>
    <definedName name="G2A1P" localSheetId="5">#N/A</definedName>
    <definedName name="g2a1t" localSheetId="5">#N/A</definedName>
    <definedName name="g2a2p" localSheetId="5">#N/A</definedName>
    <definedName name="g2a2t" localSheetId="5">#N/A</definedName>
    <definedName name="G3A1P" localSheetId="5">#N/A</definedName>
    <definedName name="g3a1t" localSheetId="5">#N/A</definedName>
    <definedName name="g3a2p" localSheetId="5">#N/A</definedName>
    <definedName name="g3a2t" localSheetId="5">#N/A</definedName>
    <definedName name="G3L" localSheetId="5">#N/A</definedName>
    <definedName name="G3R" localSheetId="5">#N/A</definedName>
    <definedName name="G4A1P" localSheetId="5">#N/A</definedName>
    <definedName name="g4a1t" localSheetId="5">#N/A</definedName>
    <definedName name="g4a2p" localSheetId="5">#N/A</definedName>
    <definedName name="g4a2t" localSheetId="5">#N/A</definedName>
    <definedName name="G4L" localSheetId="5">#N/A</definedName>
    <definedName name="G4R" localSheetId="5">#N/A</definedName>
    <definedName name="G5A1P" localSheetId="5">#N/A</definedName>
    <definedName name="g5a1t" localSheetId="5">#N/A</definedName>
    <definedName name="g5a2p" localSheetId="5">#N/A</definedName>
    <definedName name="g5a2t" localSheetId="5">#N/A</definedName>
    <definedName name="G5L" localSheetId="5">#N/A</definedName>
    <definedName name="G5R" localSheetId="5">#N/A</definedName>
    <definedName name="G5S1" localSheetId="5">#N/A</definedName>
    <definedName name="G6A1P" localSheetId="5">#N/A</definedName>
    <definedName name="g6a1t" localSheetId="5">#N/A</definedName>
    <definedName name="g6a2p" localSheetId="5">#N/A</definedName>
    <definedName name="g6a2t" localSheetId="5">#N/A</definedName>
    <definedName name="G6L" localSheetId="5">#N/A</definedName>
    <definedName name="G6R" localSheetId="5">#N/A</definedName>
    <definedName name="G7L" localSheetId="5">#N/A</definedName>
    <definedName name="G7R" localSheetId="5">#N/A</definedName>
    <definedName name="G8L" localSheetId="5">#N/A</definedName>
    <definedName name="G8R" localSheetId="5">#N/A</definedName>
    <definedName name="G9L" localSheetId="5">#N/A</definedName>
    <definedName name="G9R" localSheetId="5">#N/A</definedName>
    <definedName name="GAB" localSheetId="11">#REF!</definedName>
    <definedName name="GAB" localSheetId="9">#REF!</definedName>
    <definedName name="GAB" localSheetId="5">#N/A</definedName>
    <definedName name="GAK" localSheetId="5">#N/A</definedName>
    <definedName name="GASP" localSheetId="5">#N/A</definedName>
    <definedName name="gbc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bc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C" localSheetId="5">#N/A</definedName>
    <definedName name="gdgdg" localSheetId="5">#N/A</definedName>
    <definedName name="gen" localSheetId="5">#N/A</definedName>
    <definedName name="GEW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EW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F" localSheetId="5">#N/A</definedName>
    <definedName name="GFD" localSheetId="5">#REF!</definedName>
    <definedName name="gfdgdhdhf" localSheetId="5">#N/A</definedName>
    <definedName name="GFG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F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fgfg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fgf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FGFGFG" localSheetId="11">#REF!</definedName>
    <definedName name="GFGFGFG" localSheetId="9">#REF!</definedName>
    <definedName name="GFGFGFG" localSheetId="5">#N/A</definedName>
    <definedName name="gfjdjkyt" localSheetId="12" hidden="1">#REF!</definedName>
    <definedName name="gfjdjkyt" localSheetId="5" hidden="1">#N/A</definedName>
    <definedName name="gfjdjkyt" hidden="1">#REF!</definedName>
    <definedName name="GG" localSheetId="5">#N/A</definedName>
    <definedName name="GGG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GGG" localSheetId="5">#REF!</definedName>
    <definedName name="GH" localSheetId="5">#N/A</definedName>
    <definedName name="GH10L" localSheetId="5">#N/A</definedName>
    <definedName name="GH10R" localSheetId="5">#N/A</definedName>
    <definedName name="GH3L" localSheetId="5">#N/A</definedName>
    <definedName name="GH3R" localSheetId="5">#N/A</definedName>
    <definedName name="GH4L" localSheetId="5">#N/A</definedName>
    <definedName name="GH4R" localSheetId="5">#N/A</definedName>
    <definedName name="GH5L" localSheetId="5">#N/A</definedName>
    <definedName name="GH5R" localSheetId="5">#N/A</definedName>
    <definedName name="GH6L" localSheetId="5">#N/A</definedName>
    <definedName name="GH6R" localSheetId="5">#N/A</definedName>
    <definedName name="GH7L" localSheetId="5">#N/A</definedName>
    <definedName name="GH7R" localSheetId="5">#N/A</definedName>
    <definedName name="GH8L" localSheetId="5">#N/A</definedName>
    <definedName name="GH8R" localSheetId="5">#N/A</definedName>
    <definedName name="GH9L" localSheetId="5">#N/A</definedName>
    <definedName name="GH9R" localSheetId="5">#N/A</definedName>
    <definedName name="ghdsg" localSheetId="12" hidden="1">#REF!</definedName>
    <definedName name="ghdsg" localSheetId="5" hidden="1">#N/A</definedName>
    <definedName name="ghdsg" hidden="1">#REF!</definedName>
    <definedName name="GHGFHFHF" localSheetId="5">#N/A</definedName>
    <definedName name="gigin" localSheetId="5">#N/A</definedName>
    <definedName name="GJ" localSheetId="11">#REF!</definedName>
    <definedName name="GJ" localSheetId="9">#REF!</definedName>
    <definedName name="GJ" localSheetId="5">#N/A</definedName>
    <definedName name="GLA1P" localSheetId="5">#N/A</definedName>
    <definedName name="gla1t" localSheetId="5">#N/A</definedName>
    <definedName name="gla2p" localSheetId="5">#N/A</definedName>
    <definedName name="gla2t" localSheetId="5">#N/A</definedName>
    <definedName name="GR.BOX" localSheetId="11">#REF!</definedName>
    <definedName name="GR.BOX" localSheetId="9">#REF!</definedName>
    <definedName name="GR.BOX" localSheetId="5">#N/A</definedName>
    <definedName name="GR.BOX경" localSheetId="11">#REF!</definedName>
    <definedName name="GR.BOX경" localSheetId="9">#REF!</definedName>
    <definedName name="GR.BOX경" localSheetId="5">#N/A</definedName>
    <definedName name="GR.BOX노" localSheetId="11">#REF!</definedName>
    <definedName name="GR.BOX노" localSheetId="9">#REF!</definedName>
    <definedName name="GR.BOX노" localSheetId="5">#N/A</definedName>
    <definedName name="GR.BOX보조" localSheetId="5">#N/A</definedName>
    <definedName name="GR.BOX보조내" localSheetId="5">#N/A</definedName>
    <definedName name="GR.BOX보조보" localSheetId="5">#N/A</definedName>
    <definedName name="GR.BOX보조플" localSheetId="5">#N/A</definedName>
    <definedName name="GR.BOX재" localSheetId="11">#REF!</definedName>
    <definedName name="GR.BOX재" localSheetId="9">#REF!</definedName>
    <definedName name="GR.BOX재" localSheetId="5">#N/A</definedName>
    <definedName name="GS" localSheetId="5">#N/A</definedName>
    <definedName name="GSBA" localSheetId="5">#N/A</definedName>
    <definedName name="gt" localSheetId="5">#REF!</definedName>
    <definedName name="gu" localSheetId="5">#N/A</definedName>
    <definedName name="GUMAK" localSheetId="11">#REF!</definedName>
    <definedName name="GUMAK" localSheetId="9">#REF!</definedName>
    <definedName name="GUMAK" localSheetId="5">#N/A</definedName>
    <definedName name="GUTTER" localSheetId="5">#N/A</definedName>
    <definedName name="GUTTER_PIPE" localSheetId="5">#N/A</definedName>
    <definedName name="G기자재재료비" localSheetId="5">#N/A</definedName>
    <definedName name="G내역경비" localSheetId="5">#N/A</definedName>
    <definedName name="G내역노무비" localSheetId="5">#N/A</definedName>
    <definedName name="G내역재료비" localSheetId="5">#N/A</definedName>
    <definedName name="G열" localSheetId="5">#N/A</definedName>
    <definedName name="h" localSheetId="11">#REF!</definedName>
    <definedName name="h" localSheetId="9">#REF!</definedName>
    <definedName name="H" localSheetId="5">#REF!</definedName>
    <definedName name="h___0" localSheetId="11">#REF!</definedName>
    <definedName name="h___0" localSheetId="9">#REF!</definedName>
    <definedName name="h___0" localSheetId="5">#REF!</definedName>
    <definedName name="h___11" localSheetId="11">#REF!</definedName>
    <definedName name="h___11" localSheetId="9">#REF!</definedName>
    <definedName name="h___12" localSheetId="11">#REF!</definedName>
    <definedName name="h___12" localSheetId="9">#REF!</definedName>
    <definedName name="H_W시험기사" localSheetId="5">#N/A</definedName>
    <definedName name="h0" localSheetId="5">#N/A</definedName>
    <definedName name="H100x100x6x8t_단중" localSheetId="5">#N/A</definedName>
    <definedName name="H10A1P" localSheetId="5">#N/A</definedName>
    <definedName name="h10a1t" localSheetId="5">#N/A</definedName>
    <definedName name="h10a2p" localSheetId="5">#N/A</definedName>
    <definedName name="h10a2t" localSheetId="5">#N/A</definedName>
    <definedName name="H10AAL" localSheetId="5">#N/A</definedName>
    <definedName name="H10AAR" localSheetId="5">#N/A</definedName>
    <definedName name="H10ABL" localSheetId="5">#N/A</definedName>
    <definedName name="H10ABR" localSheetId="5">#N/A</definedName>
    <definedName name="H10ACL" localSheetId="5">#N/A</definedName>
    <definedName name="H10ACR" localSheetId="5">#N/A</definedName>
    <definedName name="H10ADL" localSheetId="5">#N/A</definedName>
    <definedName name="H10ADR" localSheetId="5">#N/A</definedName>
    <definedName name="H10AEL" localSheetId="5">#N/A</definedName>
    <definedName name="H10AER" localSheetId="5">#N/A</definedName>
    <definedName name="H10AFL" localSheetId="5">#N/A</definedName>
    <definedName name="H10AFR" localSheetId="5">#N/A</definedName>
    <definedName name="H10AGL" localSheetId="5">#N/A</definedName>
    <definedName name="H10AGR" localSheetId="5">#N/A</definedName>
    <definedName name="H10BAL" localSheetId="5">#N/A</definedName>
    <definedName name="H10BAR" localSheetId="5">#N/A</definedName>
    <definedName name="H10BBL" localSheetId="5">#N/A</definedName>
    <definedName name="H10BBR" localSheetId="5">#N/A</definedName>
    <definedName name="H10CAL" localSheetId="5">#N/A</definedName>
    <definedName name="H10CAR" localSheetId="5">#N/A</definedName>
    <definedName name="H10CBL" localSheetId="5">#N/A</definedName>
    <definedName name="H10CBR" localSheetId="5">#N/A</definedName>
    <definedName name="H10CCL" localSheetId="5">#N/A</definedName>
    <definedName name="H10CCR" localSheetId="5">#N/A</definedName>
    <definedName name="H10D1L" localSheetId="5">#N/A</definedName>
    <definedName name="H10D1R" localSheetId="5">#N/A</definedName>
    <definedName name="H10D2L" localSheetId="5">#N/A</definedName>
    <definedName name="H10D2R" localSheetId="5">#N/A</definedName>
    <definedName name="H10D3L" localSheetId="5">#N/A</definedName>
    <definedName name="H10D3R" localSheetId="5">#N/A</definedName>
    <definedName name="H11A1P" localSheetId="5">#N/A</definedName>
    <definedName name="h11a1t" localSheetId="5">#N/A</definedName>
    <definedName name="h11a2p" localSheetId="5">#N/A</definedName>
    <definedName name="H11A2T" localSheetId="5">#N/A</definedName>
    <definedName name="H125x125x6.5x9t_단중" localSheetId="5">#N/A</definedName>
    <definedName name="H150x100x6x9t_단중" localSheetId="5">#N/A</definedName>
    <definedName name="H1A" localSheetId="5">#N/A</definedName>
    <definedName name="H1A1P" localSheetId="5">#N/A</definedName>
    <definedName name="h1a1t" localSheetId="5">#N/A</definedName>
    <definedName name="h1a2p" localSheetId="5">#N/A</definedName>
    <definedName name="h1a2t" localSheetId="5">#N/A</definedName>
    <definedName name="H1C" localSheetId="5">#N/A</definedName>
    <definedName name="H1D" localSheetId="5">#N/A</definedName>
    <definedName name="H1H" localSheetId="5">#N/A</definedName>
    <definedName name="H1L" localSheetId="5">#N/A</definedName>
    <definedName name="H1R" localSheetId="5">#N/A</definedName>
    <definedName name="H1WL" localSheetId="5">#N/A</definedName>
    <definedName name="H1WR" localSheetId="5">#N/A</definedName>
    <definedName name="H2A1P" localSheetId="5">#N/A</definedName>
    <definedName name="h2a1t" localSheetId="5">#N/A</definedName>
    <definedName name="h2a2p" localSheetId="5">#N/A</definedName>
    <definedName name="h2a2t" localSheetId="5">#N/A</definedName>
    <definedName name="H2C" localSheetId="5">#N/A</definedName>
    <definedName name="H2H" localSheetId="5">#N/A</definedName>
    <definedName name="H2L" localSheetId="5">#N/A</definedName>
    <definedName name="H2R" localSheetId="5">#N/A</definedName>
    <definedName name="H2WL" localSheetId="5">#N/A</definedName>
    <definedName name="H2WR" localSheetId="5">#N/A</definedName>
    <definedName name="H3A1P" localSheetId="5">#N/A</definedName>
    <definedName name="h3a1t" localSheetId="5">#N/A</definedName>
    <definedName name="h3a2p" localSheetId="5">#N/A</definedName>
    <definedName name="h3a2t" localSheetId="5">#N/A</definedName>
    <definedName name="H3AAL" localSheetId="5">#N/A</definedName>
    <definedName name="H3AAR" localSheetId="5">#N/A</definedName>
    <definedName name="H3ABL" localSheetId="5">#N/A</definedName>
    <definedName name="H3ABR" localSheetId="5">#N/A</definedName>
    <definedName name="H3ACL" localSheetId="5">#N/A</definedName>
    <definedName name="H3ACR" localSheetId="5">#N/A</definedName>
    <definedName name="H3ADL" localSheetId="5">#N/A</definedName>
    <definedName name="H3ADR" localSheetId="5">#N/A</definedName>
    <definedName name="H3AEL" localSheetId="5">#N/A</definedName>
    <definedName name="H3AER" localSheetId="5">#N/A</definedName>
    <definedName name="H3AFL" localSheetId="5">#N/A</definedName>
    <definedName name="H3AFR" localSheetId="5">#N/A</definedName>
    <definedName name="H3AGL" localSheetId="5">#N/A</definedName>
    <definedName name="H3AGR" localSheetId="5">#N/A</definedName>
    <definedName name="H3AP1" localSheetId="5">#N/A</definedName>
    <definedName name="H3BAL" localSheetId="5">#N/A</definedName>
    <definedName name="H3BAR" localSheetId="5">#N/A</definedName>
    <definedName name="H3BBL" localSheetId="5">#N/A</definedName>
    <definedName name="H3BBR" localSheetId="5">#N/A</definedName>
    <definedName name="H3CAL" localSheetId="5">#N/A</definedName>
    <definedName name="H3CAR" localSheetId="5">#N/A</definedName>
    <definedName name="H3CBL" localSheetId="5">#N/A</definedName>
    <definedName name="H3CBR" localSheetId="5">#N/A</definedName>
    <definedName name="H3CCL" localSheetId="5">#N/A</definedName>
    <definedName name="H3CCR" localSheetId="5">#N/A</definedName>
    <definedName name="H3D1L" localSheetId="5">#N/A</definedName>
    <definedName name="H3D1R" localSheetId="5">#N/A</definedName>
    <definedName name="H3D2L" localSheetId="5">#N/A</definedName>
    <definedName name="H3D2R" localSheetId="5">#N/A</definedName>
    <definedName name="H3D3L" localSheetId="5">#N/A</definedName>
    <definedName name="H3D3R" localSheetId="5">#N/A</definedName>
    <definedName name="H3H" localSheetId="5">#N/A</definedName>
    <definedName name="H3L" localSheetId="5">#N/A</definedName>
    <definedName name="H3R" localSheetId="5">#N/A</definedName>
    <definedName name="H3WL" localSheetId="5">#N/A</definedName>
    <definedName name="H3WR" localSheetId="5">#N/A</definedName>
    <definedName name="h4a1p" localSheetId="5">#N/A</definedName>
    <definedName name="h4a1t" localSheetId="5">#N/A</definedName>
    <definedName name="h4a2p" localSheetId="5">#N/A</definedName>
    <definedName name="h4a2t" localSheetId="5">#N/A</definedName>
    <definedName name="H4AAL" localSheetId="5">#N/A</definedName>
    <definedName name="H4AAR" localSheetId="5">#N/A</definedName>
    <definedName name="H4ABL" localSheetId="5">#N/A</definedName>
    <definedName name="H4ABR" localSheetId="5">#N/A</definedName>
    <definedName name="H4ACL" localSheetId="5">#N/A</definedName>
    <definedName name="H4ACR" localSheetId="5">#N/A</definedName>
    <definedName name="H4ADL" localSheetId="5">#N/A</definedName>
    <definedName name="H4ADR" localSheetId="5">#N/A</definedName>
    <definedName name="H4AEL" localSheetId="5">#N/A</definedName>
    <definedName name="H4AER" localSheetId="5">#N/A</definedName>
    <definedName name="H4AFL" localSheetId="5">#N/A</definedName>
    <definedName name="H4AFR" localSheetId="5">#N/A</definedName>
    <definedName name="H4AGL" localSheetId="5">#N/A</definedName>
    <definedName name="H4AGR" localSheetId="5">#N/A</definedName>
    <definedName name="H4BAL" localSheetId="5">#N/A</definedName>
    <definedName name="H4BAR" localSheetId="5">#N/A</definedName>
    <definedName name="H4BBL" localSheetId="5">#N/A</definedName>
    <definedName name="H4BBR" localSheetId="5">#N/A</definedName>
    <definedName name="H4CAL" localSheetId="5">#N/A</definedName>
    <definedName name="H4CAR" localSheetId="5">#N/A</definedName>
    <definedName name="H4CBL" localSheetId="5">#N/A</definedName>
    <definedName name="H4CBR" localSheetId="5">#N/A</definedName>
    <definedName name="H4CCL" localSheetId="5">#N/A</definedName>
    <definedName name="H4CCR" localSheetId="5">#N/A</definedName>
    <definedName name="H4D1L" localSheetId="5">#N/A</definedName>
    <definedName name="H4D1R" localSheetId="5">#N/A</definedName>
    <definedName name="H4D2L" localSheetId="5">#N/A</definedName>
    <definedName name="H4D2R" localSheetId="5">#N/A</definedName>
    <definedName name="H4D3L" localSheetId="5">#N/A</definedName>
    <definedName name="H4D3R" localSheetId="5">#N/A</definedName>
    <definedName name="H4H" localSheetId="5">#N/A</definedName>
    <definedName name="H4L" localSheetId="5">#N/A</definedName>
    <definedName name="H4R" localSheetId="5">#N/A</definedName>
    <definedName name="H5A1P" localSheetId="5">#N/A</definedName>
    <definedName name="h5a1t" localSheetId="5">#N/A</definedName>
    <definedName name="h5a2p" localSheetId="5">#N/A</definedName>
    <definedName name="h5a2t" localSheetId="5">#N/A</definedName>
    <definedName name="H5AAL" localSheetId="5">#N/A</definedName>
    <definedName name="H5AAR" localSheetId="5">#N/A</definedName>
    <definedName name="H5ABL" localSheetId="5">#N/A</definedName>
    <definedName name="H5ABR" localSheetId="5">#N/A</definedName>
    <definedName name="H5ACL" localSheetId="5">#N/A</definedName>
    <definedName name="H5ACR" localSheetId="5">#N/A</definedName>
    <definedName name="H5ADL" localSheetId="5">#N/A</definedName>
    <definedName name="H5ADR" localSheetId="5">#N/A</definedName>
    <definedName name="H5AEL" localSheetId="5">#N/A</definedName>
    <definedName name="H5AER" localSheetId="5">#N/A</definedName>
    <definedName name="H5AFL" localSheetId="5">#N/A</definedName>
    <definedName name="H5AFR" localSheetId="5">#N/A</definedName>
    <definedName name="H5AGL" localSheetId="5">#N/A</definedName>
    <definedName name="H5AGR" localSheetId="5">#N/A</definedName>
    <definedName name="H5BAL" localSheetId="5">#N/A</definedName>
    <definedName name="H5BAR" localSheetId="5">#N/A</definedName>
    <definedName name="H5BBL" localSheetId="5">#N/A</definedName>
    <definedName name="H5BBR" localSheetId="5">#N/A</definedName>
    <definedName name="H5CAL" localSheetId="5">#N/A</definedName>
    <definedName name="H5CAR" localSheetId="5">#N/A</definedName>
    <definedName name="H5CBL" localSheetId="5">#N/A</definedName>
    <definedName name="H5CBR" localSheetId="5">#N/A</definedName>
    <definedName name="H5CCL" localSheetId="5">#N/A</definedName>
    <definedName name="H5CCR" localSheetId="5">#N/A</definedName>
    <definedName name="H5D1L" localSheetId="5">#N/A</definedName>
    <definedName name="H5D1R" localSheetId="5">#N/A</definedName>
    <definedName name="H5D2L" localSheetId="5">#N/A</definedName>
    <definedName name="H5D2R" localSheetId="5">#N/A</definedName>
    <definedName name="H5D3L" localSheetId="5">#N/A</definedName>
    <definedName name="H5D3R" localSheetId="5">#N/A</definedName>
    <definedName name="H5L" localSheetId="5">#N/A</definedName>
    <definedName name="H5R" localSheetId="5">#N/A</definedName>
    <definedName name="h6a" localSheetId="5">#N/A</definedName>
    <definedName name="H6A1P" localSheetId="5">#N/A</definedName>
    <definedName name="h6a1t" localSheetId="5">#N/A</definedName>
    <definedName name="h6a2p" localSheetId="5">#N/A</definedName>
    <definedName name="h6a2t" localSheetId="5">#N/A</definedName>
    <definedName name="H6AAL" localSheetId="5">#N/A</definedName>
    <definedName name="H6AAR" localSheetId="5">#N/A</definedName>
    <definedName name="H6ABL" localSheetId="5">#N/A</definedName>
    <definedName name="H6ABR" localSheetId="5">#N/A</definedName>
    <definedName name="H6ACL" localSheetId="5">#N/A</definedName>
    <definedName name="H6ACR" localSheetId="5">#N/A</definedName>
    <definedName name="H6ADL" localSheetId="5">#N/A</definedName>
    <definedName name="H6ADR" localSheetId="5">#N/A</definedName>
    <definedName name="H6AEL" localSheetId="5">#N/A</definedName>
    <definedName name="H6AER" localSheetId="5">#N/A</definedName>
    <definedName name="H6AFL" localSheetId="5">#N/A</definedName>
    <definedName name="H6AFR" localSheetId="5">#N/A</definedName>
    <definedName name="H6AGL" localSheetId="5">#N/A</definedName>
    <definedName name="H6AGR" localSheetId="5">#N/A</definedName>
    <definedName name="H6BAL" localSheetId="5">#N/A</definedName>
    <definedName name="H6BAR" localSheetId="5">#N/A</definedName>
    <definedName name="H6BBL" localSheetId="5">#N/A</definedName>
    <definedName name="H6BBR" localSheetId="5">#N/A</definedName>
    <definedName name="H6CAL" localSheetId="5">#N/A</definedName>
    <definedName name="H6CAR" localSheetId="5">#N/A</definedName>
    <definedName name="H6CBL" localSheetId="5">#N/A</definedName>
    <definedName name="H6CBR" localSheetId="5">#N/A</definedName>
    <definedName name="H6CCL" localSheetId="5">#N/A</definedName>
    <definedName name="H6CCR" localSheetId="5">#N/A</definedName>
    <definedName name="H6D1L" localSheetId="5">#N/A</definedName>
    <definedName name="H6D1R" localSheetId="5">#N/A</definedName>
    <definedName name="H6D2L" localSheetId="5">#N/A</definedName>
    <definedName name="H6D2R" localSheetId="5">#N/A</definedName>
    <definedName name="H6D3L" localSheetId="5">#N/A</definedName>
    <definedName name="H6D3R" localSheetId="5">#N/A</definedName>
    <definedName name="H6L" localSheetId="5">#N/A</definedName>
    <definedName name="H6R" localSheetId="5">#N/A</definedName>
    <definedName name="H7A1P" localSheetId="5">#N/A</definedName>
    <definedName name="h7a1t" localSheetId="5">#N/A</definedName>
    <definedName name="h7a2p" localSheetId="5">#N/A</definedName>
    <definedName name="h7a2t" localSheetId="5">#N/A</definedName>
    <definedName name="H7AAL" localSheetId="5">#N/A</definedName>
    <definedName name="H7AAR" localSheetId="5">#N/A</definedName>
    <definedName name="H7ABL" localSheetId="5">#N/A</definedName>
    <definedName name="H7ABR" localSheetId="5">#N/A</definedName>
    <definedName name="H7ACL" localSheetId="5">#N/A</definedName>
    <definedName name="H7ACR" localSheetId="5">#N/A</definedName>
    <definedName name="H7ADL" localSheetId="5">#N/A</definedName>
    <definedName name="H7ADR" localSheetId="5">#N/A</definedName>
    <definedName name="H7AEL" localSheetId="5">#N/A</definedName>
    <definedName name="H7AER" localSheetId="5">#N/A</definedName>
    <definedName name="H7AFL" localSheetId="5">#N/A</definedName>
    <definedName name="H7AFR" localSheetId="5">#N/A</definedName>
    <definedName name="H7AGL" localSheetId="5">#N/A</definedName>
    <definedName name="H7AGR" localSheetId="5">#N/A</definedName>
    <definedName name="H7BAL" localSheetId="5">#N/A</definedName>
    <definedName name="H7BAR" localSheetId="5">#N/A</definedName>
    <definedName name="H7BBL" localSheetId="5">#N/A</definedName>
    <definedName name="H7BBR" localSheetId="5">#N/A</definedName>
    <definedName name="H7CAL" localSheetId="5">#N/A</definedName>
    <definedName name="H7CAR" localSheetId="5">#N/A</definedName>
    <definedName name="H7CBL" localSheetId="5">#N/A</definedName>
    <definedName name="H7CBR" localSheetId="5">#N/A</definedName>
    <definedName name="H7CCL" localSheetId="5">#N/A</definedName>
    <definedName name="H7CCR" localSheetId="5">#N/A</definedName>
    <definedName name="H7D1L" localSheetId="5">#N/A</definedName>
    <definedName name="H7D1R" localSheetId="5">#N/A</definedName>
    <definedName name="H7D2L" localSheetId="5">#N/A</definedName>
    <definedName name="H7D2R" localSheetId="5">#N/A</definedName>
    <definedName name="H7D3L" localSheetId="5">#N/A</definedName>
    <definedName name="H7D3R" localSheetId="5">#N/A</definedName>
    <definedName name="H7L" localSheetId="5">#N/A</definedName>
    <definedName name="H7R" localSheetId="5">#N/A</definedName>
    <definedName name="H8A1P" localSheetId="5">#N/A</definedName>
    <definedName name="h8a1t" localSheetId="5">#N/A</definedName>
    <definedName name="h8a2p" localSheetId="5">#N/A</definedName>
    <definedName name="h8a2t" localSheetId="5">#N/A</definedName>
    <definedName name="H8AAL" localSheetId="5">#N/A</definedName>
    <definedName name="H8AAR" localSheetId="5">#N/A</definedName>
    <definedName name="H8ABL" localSheetId="5">#N/A</definedName>
    <definedName name="H8ABR" localSheetId="5">#N/A</definedName>
    <definedName name="H8ACL" localSheetId="5">#N/A</definedName>
    <definedName name="H8ACR" localSheetId="5">#N/A</definedName>
    <definedName name="H8ADL" localSheetId="5">#N/A</definedName>
    <definedName name="H8ADR" localSheetId="5">#N/A</definedName>
    <definedName name="H8AEL" localSheetId="5">#N/A</definedName>
    <definedName name="H8AER" localSheetId="5">#N/A</definedName>
    <definedName name="H8AFL" localSheetId="5">#N/A</definedName>
    <definedName name="H8AFR" localSheetId="5">#N/A</definedName>
    <definedName name="H8AGL" localSheetId="5">#N/A</definedName>
    <definedName name="H8AGR" localSheetId="5">#N/A</definedName>
    <definedName name="H8BAL" localSheetId="5">#N/A</definedName>
    <definedName name="H8BAR" localSheetId="5">#N/A</definedName>
    <definedName name="H8BBL" localSheetId="5">#N/A</definedName>
    <definedName name="H8BBR" localSheetId="5">#N/A</definedName>
    <definedName name="H8CAL" localSheetId="5">#N/A</definedName>
    <definedName name="H8CAR" localSheetId="5">#N/A</definedName>
    <definedName name="H8CBL" localSheetId="5">#N/A</definedName>
    <definedName name="H8CBR" localSheetId="5">#N/A</definedName>
    <definedName name="H8CCL" localSheetId="5">#N/A</definedName>
    <definedName name="H8CCR" localSheetId="5">#N/A</definedName>
    <definedName name="H8D1L" localSheetId="5">#N/A</definedName>
    <definedName name="H8D1R" localSheetId="5">#N/A</definedName>
    <definedName name="H8D2L" localSheetId="5">#N/A</definedName>
    <definedName name="H8D2R" localSheetId="5">#N/A</definedName>
    <definedName name="H8D3L" localSheetId="5">#N/A</definedName>
    <definedName name="H8D3R" localSheetId="5">#N/A</definedName>
    <definedName name="H9A" localSheetId="5">#N/A</definedName>
    <definedName name="H9A1P" localSheetId="5">#N/A</definedName>
    <definedName name="h9a1t" localSheetId="5">#N/A</definedName>
    <definedName name="h9a2p" localSheetId="5">#N/A</definedName>
    <definedName name="h9a2t" localSheetId="5">#N/A</definedName>
    <definedName name="H9AAL" localSheetId="5">#N/A</definedName>
    <definedName name="H9AAR" localSheetId="5">#N/A</definedName>
    <definedName name="H9ABL" localSheetId="5">#N/A</definedName>
    <definedName name="H9ABR" localSheetId="5">#N/A</definedName>
    <definedName name="H9ACL" localSheetId="5">#N/A</definedName>
    <definedName name="H9ACR" localSheetId="5">#N/A</definedName>
    <definedName name="H9ADL" localSheetId="5">#N/A</definedName>
    <definedName name="H9ADR" localSheetId="5">#N/A</definedName>
    <definedName name="H9AEL" localSheetId="5">#N/A</definedName>
    <definedName name="H9AER" localSheetId="5">#N/A</definedName>
    <definedName name="H9AFL" localSheetId="5">#N/A</definedName>
    <definedName name="H9AFR" localSheetId="5">#N/A</definedName>
    <definedName name="H9AGL" localSheetId="5">#N/A</definedName>
    <definedName name="H9AGR" localSheetId="5">#N/A</definedName>
    <definedName name="H9BAL" localSheetId="5">#N/A</definedName>
    <definedName name="H9BAR" localSheetId="5">#N/A</definedName>
    <definedName name="H9BBL" localSheetId="5">#N/A</definedName>
    <definedName name="H9BBR" localSheetId="5">#N/A</definedName>
    <definedName name="H9CAL" localSheetId="5">#N/A</definedName>
    <definedName name="H9CAR" localSheetId="5">#N/A</definedName>
    <definedName name="H9CBL" localSheetId="5">#N/A</definedName>
    <definedName name="H9CBR" localSheetId="5">#N/A</definedName>
    <definedName name="H9CCL" localSheetId="5">#N/A</definedName>
    <definedName name="H9CCR" localSheetId="5">#N/A</definedName>
    <definedName name="H9D1L" localSheetId="5">#N/A</definedName>
    <definedName name="H9D1R" localSheetId="5">#N/A</definedName>
    <definedName name="H9D2L" localSheetId="5">#N/A</definedName>
    <definedName name="H9D2R" localSheetId="5">#N/A</definedName>
    <definedName name="H9D3L" localSheetId="5">#N/A</definedName>
    <definedName name="H9D3R" localSheetId="5">#N/A</definedName>
    <definedName name="HA" localSheetId="5">#N/A</definedName>
    <definedName name="HA10L" localSheetId="5">#N/A</definedName>
    <definedName name="HA10R" localSheetId="5">#N/A</definedName>
    <definedName name="HA1P" localSheetId="5">#N/A</definedName>
    <definedName name="ha1t" localSheetId="5">#N/A</definedName>
    <definedName name="ha2p" localSheetId="5">#N/A</definedName>
    <definedName name="ha2t" localSheetId="5">#N/A</definedName>
    <definedName name="HA3L" localSheetId="5">#N/A</definedName>
    <definedName name="HA3R" localSheetId="5">#N/A</definedName>
    <definedName name="HA4L" localSheetId="5">#N/A</definedName>
    <definedName name="HA4R" localSheetId="5">#N/A</definedName>
    <definedName name="HA5L" localSheetId="5">#N/A</definedName>
    <definedName name="HA5R" localSheetId="5">#N/A</definedName>
    <definedName name="HA6L" localSheetId="5">#N/A</definedName>
    <definedName name="HA6R" localSheetId="5">#N/A</definedName>
    <definedName name="HA7L" localSheetId="5">#N/A</definedName>
    <definedName name="HA7R" localSheetId="5">#N/A</definedName>
    <definedName name="HA8L" localSheetId="5">#N/A</definedName>
    <definedName name="HA8R" localSheetId="5">#N/A</definedName>
    <definedName name="HA9L" localSheetId="5">#N/A</definedName>
    <definedName name="HA9R" localSheetId="5">#N/A</definedName>
    <definedName name="HAB" localSheetId="5">#N/A</definedName>
    <definedName name="HAF" localSheetId="11">#REF!</definedName>
    <definedName name="HAF" localSheetId="9">#REF!</definedName>
    <definedName name="HAF" localSheetId="5">#N/A</definedName>
    <definedName name="HAFJDHO" localSheetId="11">#REF!</definedName>
    <definedName name="HAFJDHO" localSheetId="9">#REF!</definedName>
    <definedName name="HAFJDHO" localSheetId="5">#N/A</definedName>
    <definedName name="han_code" localSheetId="11">#REF!</definedName>
    <definedName name="han_code" localSheetId="9">#REF!</definedName>
    <definedName name="han_code" localSheetId="5">#N/A</definedName>
    <definedName name="HANGER" localSheetId="5">#N/A</definedName>
    <definedName name="HB" localSheetId="5">#N/A</definedName>
    <definedName name="HBV" localSheetId="11">#REF!</definedName>
    <definedName name="HBV" localSheetId="9">#REF!</definedName>
    <definedName name="HBV" localSheetId="5">#N/A</definedName>
    <definedName name="HC" localSheetId="5">#N/A</definedName>
    <definedName name="Hca" localSheetId="5">#N/A</definedName>
    <definedName name="Hcd" localSheetId="5">#N/A</definedName>
    <definedName name="HCR" localSheetId="11">#REF!</definedName>
    <definedName name="HCR" localSheetId="9">#REF!</definedName>
    <definedName name="HCR" localSheetId="5">#N/A</definedName>
    <definedName name="HD" localSheetId="5">#N/A</definedName>
    <definedName name="hdfhdhdhdf" localSheetId="5">#N/A</definedName>
    <definedName name="HDGBGD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DGBG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dgfd" localSheetId="5">#N/A</definedName>
    <definedName name="HDSVP" localSheetId="11">#REF!</definedName>
    <definedName name="HDSVP" localSheetId="9">#REF!</definedName>
    <definedName name="HDSVP" localSheetId="5">#N/A</definedName>
    <definedName name="HE" localSheetId="5">#N/A</definedName>
    <definedName name="HF" localSheetId="5">#N/A</definedName>
    <definedName name="hgf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g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GFHH" localSheetId="11">#REF!</definedName>
    <definedName name="HGFHH" localSheetId="9">#REF!</definedName>
    <definedName name="HGFHH" localSheetId="5">#N/A</definedName>
    <definedName name="hghh" localSheetId="5">#N/A</definedName>
    <definedName name="hgkjgfd" localSheetId="12" hidden="1">#REF!</definedName>
    <definedName name="hgkjgfd" localSheetId="5" hidden="1">#N/A</definedName>
    <definedName name="hgkjgfd" hidden="1">#REF!</definedName>
    <definedName name="HH" localSheetId="11">#REF!</definedName>
    <definedName name="HH" localSheetId="9">#REF!</definedName>
    <definedName name="HH" localSheetId="5">#N/A</definedName>
    <definedName name="HH10L" localSheetId="5">#N/A</definedName>
    <definedName name="HH10R" localSheetId="5">#N/A</definedName>
    <definedName name="HH3L" localSheetId="5">#N/A</definedName>
    <definedName name="HH3R" localSheetId="5">#N/A</definedName>
    <definedName name="HH4L" localSheetId="5">#N/A</definedName>
    <definedName name="HH4R" localSheetId="5">#N/A</definedName>
    <definedName name="HH5L" localSheetId="5">#N/A</definedName>
    <definedName name="HH5R" localSheetId="5">#N/A</definedName>
    <definedName name="HH6L" localSheetId="5">#N/A</definedName>
    <definedName name="HH6R" localSheetId="5">#N/A</definedName>
    <definedName name="HH7L" localSheetId="5">#N/A</definedName>
    <definedName name="HH7R" localSheetId="5">#N/A</definedName>
    <definedName name="HH8L" localSheetId="5">#N/A</definedName>
    <definedName name="HH8R" localSheetId="5">#N/A</definedName>
    <definedName name="HH9L" localSheetId="5">#N/A</definedName>
    <definedName name="HH9R" localSheetId="5">#N/A</definedName>
    <definedName name="HHAF" localSheetId="11">#REF!</definedName>
    <definedName name="HHAF" localSheetId="9">#REF!</definedName>
    <definedName name="HHAF" localSheetId="5">#N/A</definedName>
    <definedName name="hhh" localSheetId="11">#REF!</definedName>
    <definedName name="hhh" localSheetId="9">#REF!</definedName>
    <definedName name="HHH" localSheetId="5">#REF!</definedName>
    <definedName name="HHHH" localSheetId="14" hidden="1">#REF!</definedName>
    <definedName name="HHHH" localSheetId="15" hidden="1">#REF!</definedName>
    <definedName name="HHHH" localSheetId="3" hidden="1">#REF!</definedName>
    <definedName name="HHHH" localSheetId="12" hidden="1">#REF!</definedName>
    <definedName name="HHHH" localSheetId="2" hidden="1">#REF!</definedName>
    <definedName name="HHHH" localSheetId="11" hidden="1">#REF!</definedName>
    <definedName name="HHHH" localSheetId="9" hidden="1">#REF!</definedName>
    <definedName name="HHHH" localSheetId="5" hidden="1">#REF!</definedName>
    <definedName name="HHHH" hidden="1">#REF!</definedName>
    <definedName name="HHMF" localSheetId="11">#REF!</definedName>
    <definedName name="HHMF" localSheetId="9">#REF!</definedName>
    <definedName name="HHMF" localSheetId="5">#N/A</definedName>
    <definedName name="HHMP" localSheetId="5">#N/A</definedName>
    <definedName name="HHS" localSheetId="5">#N/A</definedName>
    <definedName name="HHT" localSheetId="5">#N/A</definedName>
    <definedName name="HI_전선관" localSheetId="5">#N/A</definedName>
    <definedName name="hidden" localSheetId="5">#N/A</definedName>
    <definedName name="HIT" localSheetId="5">#N/A</definedName>
    <definedName name="hj" localSheetId="11">#REF!</definedName>
    <definedName name="hj" localSheetId="9">#REF!</definedName>
    <definedName name="hj" localSheetId="5">#REF!</definedName>
    <definedName name="hj___0" localSheetId="11">#REF!</definedName>
    <definedName name="hj___0" localSheetId="9">#REF!</definedName>
    <definedName name="hj___11" localSheetId="11">#REF!</definedName>
    <definedName name="hj___11" localSheetId="9">#REF!</definedName>
    <definedName name="hj___12" localSheetId="11">#REF!</definedName>
    <definedName name="hj___12" localSheetId="9">#REF!</definedName>
    <definedName name="HL" localSheetId="5">#N/A</definedName>
    <definedName name="HM" localSheetId="5">#N/A</definedName>
    <definedName name="HMF" localSheetId="11">#REF!</definedName>
    <definedName name="HMF" localSheetId="9">#REF!</definedName>
    <definedName name="HMF" localSheetId="5">#N/A</definedName>
    <definedName name="HMHM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MHM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MOTOR" localSheetId="11">#REF!</definedName>
    <definedName name="HMOTOR" localSheetId="9">#REF!</definedName>
    <definedName name="HMOTOR" localSheetId="5">#N/A</definedName>
    <definedName name="HO" localSheetId="5">#N/A</definedName>
    <definedName name="HOHOHO" localSheetId="5">#N/A</definedName>
    <definedName name="home" localSheetId="5">#N/A</definedName>
    <definedName name="HORI" localSheetId="5">#N/A</definedName>
    <definedName name="HP" localSheetId="5">#N/A</definedName>
    <definedName name="HPI" localSheetId="5">#N/A</definedName>
    <definedName name="HPUMP" localSheetId="11">#REF!</definedName>
    <definedName name="HPUMP" localSheetId="9">#REF!</definedName>
    <definedName name="HPUMP" localSheetId="5">#N/A</definedName>
    <definedName name="hr" localSheetId="5">#N/A</definedName>
    <definedName name="Hs" localSheetId="5">#REF!</definedName>
    <definedName name="HSH" localSheetId="5">#N/A</definedName>
    <definedName name="hshs" localSheetId="5">#N/A</definedName>
    <definedName name="HSP" localSheetId="5">#N/A</definedName>
    <definedName name="HSR" localSheetId="5" hidden="1">{"'용역비'!$A$4:$C$8"}</definedName>
    <definedName name="HSR" hidden="1">{"'용역비'!$A$4:$C$8"}</definedName>
    <definedName name="hsss" localSheetId="5">#N/A</definedName>
    <definedName name="HST" localSheetId="5">#N/A</definedName>
    <definedName name="HSUM10L" localSheetId="5">#N/A</definedName>
    <definedName name="HSUM10R" localSheetId="5">#N/A</definedName>
    <definedName name="HSUM3L" localSheetId="5">#N/A</definedName>
    <definedName name="HSUM3R" localSheetId="5">#N/A</definedName>
    <definedName name="HSUM4L" localSheetId="5">#N/A</definedName>
    <definedName name="HSUM4R" localSheetId="5">#N/A</definedName>
    <definedName name="HSUM5L" localSheetId="5">#N/A</definedName>
    <definedName name="HSUM5R" localSheetId="5">#N/A</definedName>
    <definedName name="HSUM6L" localSheetId="5">#N/A</definedName>
    <definedName name="HSUM6R" localSheetId="5">#N/A</definedName>
    <definedName name="HSUM7L" localSheetId="5">#N/A</definedName>
    <definedName name="HSUM7R" localSheetId="5">#N/A</definedName>
    <definedName name="HSUM8L" localSheetId="5">#N/A</definedName>
    <definedName name="HSUM8R" localSheetId="5">#N/A</definedName>
    <definedName name="HSUM9L" localSheetId="5">#N/A</definedName>
    <definedName name="HSUM9R" localSheetId="5">#N/A</definedName>
    <definedName name="HSV" localSheetId="11">#REF!</definedName>
    <definedName name="HSV" localSheetId="9">#REF!</definedName>
    <definedName name="HSV" localSheetId="5">#N/A</definedName>
    <definedName name="HT" localSheetId="5">#N/A</definedName>
    <definedName name="HTHT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THT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TML_CodePage" hidden="1">949</definedName>
    <definedName name="HTML_Control" localSheetId="14" hidden="1">{"'단계별시설공사비'!$A$3:$K$51"}</definedName>
    <definedName name="HTML_Control" localSheetId="15" hidden="1">{"'단계별시설공사비'!$A$3:$K$51"}</definedName>
    <definedName name="HTML_Control" localSheetId="12" hidden="1">{"'단계별시설공사비'!$A$3:$K$51"}</definedName>
    <definedName name="HTML_Control" localSheetId="13" hidden="1">{"'단계별시설공사비'!$A$3:$K$51"}</definedName>
    <definedName name="HTML_Control" localSheetId="4" hidden="1">{"'단계별시설공사비'!$A$3:$K$51"}</definedName>
    <definedName name="HTML_Control" localSheetId="5" hidden="1">{"'제조(순번)'!$A$386:$A$387","'제조(순번)'!$A$1:$H$399"}</definedName>
    <definedName name="HTML_Control" hidden="1">{"'단계별시설공사비'!$A$3:$K$51"}</definedName>
    <definedName name="HTML_Description" hidden="1">""</definedName>
    <definedName name="HTML_Email" hidden="1">""</definedName>
    <definedName name="HTML_Header" localSheetId="13">"공사부문시중노임단가"</definedName>
    <definedName name="HTML_Header" localSheetId="5" hidden="1">"공사부문시중노임단가"</definedName>
    <definedName name="HTML_Header" hidden="1">"사업비총괄"</definedName>
    <definedName name="HTML_LastUpdate" localSheetId="13">"01-09-01"</definedName>
    <definedName name="HTML_LastUpdate" localSheetId="5" hidden="1">"01-09-01"</definedName>
    <definedName name="HTML_LastUpdate" hidden="1">"01-06-17"</definedName>
    <definedName name="HTML_LineAfter" hidden="1">FALSE</definedName>
    <definedName name="HTML_LineBefore" hidden="1">FALSE</definedName>
    <definedName name="HTML_Name" localSheetId="5" hidden="1">"동양경제연구원"</definedName>
    <definedName name="HTML_Name" hidden="1">"김정호"</definedName>
    <definedName name="HTML_OBDlg2" hidden="1">TRUE</definedName>
    <definedName name="HTML_OBDlg4" hidden="1">TRUE</definedName>
    <definedName name="HTML_OS" hidden="1">0</definedName>
    <definedName name="HTML_PathFile" localSheetId="5" hidden="1">"C:\자료방\시중노임단가\2001년\MyHTML.htm"</definedName>
    <definedName name="HTML_PathFile" hidden="1">"C:\My Documents\6.htm"</definedName>
    <definedName name="HTML_Title" localSheetId="13">"공사부문-시중노임단가(2001)"</definedName>
    <definedName name="HTML_Title" localSheetId="5" hidden="1">"공사부문-시중노임단가(2001)"</definedName>
    <definedName name="HTML_Title" hidden="1">"비용산출"</definedName>
    <definedName name="HTML1_1" hidden="1">"'[엑셀95-따라하기 문제.xls]인터넷 어시스턴트'!$A$1:$J$18"</definedName>
    <definedName name="HTML1_10" hidden="1">"Marihan@hitel.kol.co.kr"</definedName>
    <definedName name="HTML1_11" hidden="1">1</definedName>
    <definedName name="HTML1_12" hidden="1">"C:\김종완\원고\[작업중] 한빛-엑셀70\CD-ROM문제\따라하기 문제&amp;그림\MyHTML01.htm"</definedName>
    <definedName name="HTML1_2" hidden="1">1</definedName>
    <definedName name="HTML1_3" hidden="1">"엑셀 프로젝트"</definedName>
    <definedName name="HTML1_4" hidden="1">"인터넷 어시스턴트"</definedName>
    <definedName name="HTML1_5" hidden="1">"엑셀 워크시트를 HTML문서로 변환한다. 이 적업은 &lt;한빛 미디어&gt; 책에서만 가능하며, [어린왕자]만의 독특한 아이디어 이다."</definedName>
    <definedName name="HTML1_6" hidden="1">1</definedName>
    <definedName name="HTML1_7" hidden="1">1</definedName>
    <definedName name="HTML1_8" hidden="1">"97-10-09"</definedName>
    <definedName name="HTML1_9" hidden="1">"김종완/어린왕자"</definedName>
    <definedName name="HTMLCount" hidden="1">1</definedName>
    <definedName name="HUB" localSheetId="5">#N/A</definedName>
    <definedName name="HUB_장비" localSheetId="5">#N/A</definedName>
    <definedName name="HUH" localSheetId="5">#N/A</definedName>
    <definedName name="HUNCH" localSheetId="5">#N/A</definedName>
    <definedName name="HVAFP" localSheetId="11">#REF!</definedName>
    <definedName name="HVAFP" localSheetId="9">#REF!</definedName>
    <definedName name="HVAFP" localSheetId="5">#N/A</definedName>
    <definedName name="HVMF" localSheetId="11">#REF!</definedName>
    <definedName name="HVMF" localSheetId="9">#REF!</definedName>
    <definedName name="HVMF" localSheetId="5">#N/A</definedName>
    <definedName name="HWEI" localSheetId="11">#REF!</definedName>
    <definedName name="HWEI" localSheetId="9">#REF!</definedName>
    <definedName name="HWEI" localSheetId="5">#N/A</definedName>
    <definedName name="HWL" localSheetId="5">#N/A</definedName>
    <definedName name="HWP" localSheetId="5">#N/A</definedName>
    <definedName name="HWR" localSheetId="5">#N/A</definedName>
    <definedName name="hw설치기사" localSheetId="5">#N/A</definedName>
    <definedName name="HW시험기사" localSheetId="5">#N/A</definedName>
    <definedName name="HX10L" localSheetId="5">#N/A</definedName>
    <definedName name="HX10R" localSheetId="5">#N/A</definedName>
    <definedName name="HX3L" localSheetId="5">#N/A</definedName>
    <definedName name="HX3R" localSheetId="5">#N/A</definedName>
    <definedName name="HX4L" localSheetId="5">#N/A</definedName>
    <definedName name="HX4R" localSheetId="5">#N/A</definedName>
    <definedName name="HX5L" localSheetId="5">#N/A</definedName>
    <definedName name="HX5R" localSheetId="5">#N/A</definedName>
    <definedName name="HX6L" localSheetId="5">#N/A</definedName>
    <definedName name="HX6R" localSheetId="5">#N/A</definedName>
    <definedName name="HX7L" localSheetId="5">#N/A</definedName>
    <definedName name="HX7R" localSheetId="5">#N/A</definedName>
    <definedName name="HX8L" localSheetId="5">#N/A</definedName>
    <definedName name="HX8R" localSheetId="5">#N/A</definedName>
    <definedName name="HX9L" localSheetId="5">#N/A</definedName>
    <definedName name="HX9R" localSheetId="5">#N/A</definedName>
    <definedName name="H도면" localSheetId="5">#N/A</definedName>
    <definedName name="H모래180규격" localSheetId="5">#N/A</definedName>
    <definedName name="H모래90규격" localSheetId="5">#N/A</definedName>
    <definedName name="H사" localSheetId="5">#REF!</definedName>
    <definedName name="H삼" localSheetId="5">#REF!</definedName>
    <definedName name="H이" localSheetId="5">#REF!</definedName>
    <definedName name="I" localSheetId="5">#N/A</definedName>
    <definedName name="I_O_CHASSIS" localSheetId="5">#N/A</definedName>
    <definedName name="IB" localSheetId="11">#REF!</definedName>
    <definedName name="IB" localSheetId="9">#REF!</definedName>
    <definedName name="IB" localSheetId="5">#N/A</definedName>
    <definedName name="IB_1" localSheetId="5">#N/A</definedName>
    <definedName name="IB_2" localSheetId="11">#REF!</definedName>
    <definedName name="IB_2" localSheetId="9">#REF!</definedName>
    <definedName name="IB_2" localSheetId="5">#N/A</definedName>
    <definedName name="ID" localSheetId="5">#N/A</definedName>
    <definedName name="II" localSheetId="11">#REF!</definedName>
    <definedName name="II" localSheetId="9">#REF!</definedName>
    <definedName name="II" localSheetId="5">#N/A</definedName>
    <definedName name="III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" hidden="1">{"'용역비'!$A$4:$C$8"}</definedName>
    <definedName name="iiiii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" hidden="1">{"'용역비'!$A$4:$C$8"}</definedName>
    <definedName name="iiiiii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i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ii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u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u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L" localSheetId="5">#REF!</definedName>
    <definedName name="ilwi" localSheetId="5">#N/A</definedName>
    <definedName name="IMP" localSheetId="5">#N/A</definedName>
    <definedName name="imp_F" localSheetId="11">#REF!</definedName>
    <definedName name="imp_F" localSheetId="9">#REF!</definedName>
    <definedName name="imp_F" localSheetId="5">#N/A</definedName>
    <definedName name="IMPMAP" localSheetId="5">#N/A</definedName>
    <definedName name="IMPMAP_" localSheetId="5">#N/A</definedName>
    <definedName name="impor_F" localSheetId="11">#REF!</definedName>
    <definedName name="impor_F" localSheetId="9">#REF!</definedName>
    <definedName name="impor_F" localSheetId="5">#N/A</definedName>
    <definedName name="IN" localSheetId="11">#REF!</definedName>
    <definedName name="IN" localSheetId="9">#REF!</definedName>
    <definedName name="IN" localSheetId="5">#N/A</definedName>
    <definedName name="INPUT" localSheetId="5">#N/A</definedName>
    <definedName name="intsum" localSheetId="5">#N/A</definedName>
    <definedName name="INVERTER설치" localSheetId="11">#REF!</definedName>
    <definedName name="INVERTER설치" localSheetId="9">#REF!</definedName>
    <definedName name="INVERTER설치" localSheetId="5">#N/A</definedName>
    <definedName name="IO" localSheetId="5">#N/A</definedName>
    <definedName name="IOI" localSheetId="5" hidden="1">{"'용역비'!$A$4:$C$8"}</definedName>
    <definedName name="IOI" hidden="1">{"'용역비'!$A$4:$C$8"}</definedName>
    <definedName name="ITEM" localSheetId="11">#REF!</definedName>
    <definedName name="ITEM" localSheetId="9">#REF!</definedName>
    <definedName name="ITEM" localSheetId="5">#N/A</definedName>
    <definedName name="ITEM_" localSheetId="5">#N/A</definedName>
    <definedName name="iu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u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uuu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uuu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단가적용" localSheetId="5">#N/A</definedName>
    <definedName name="I단가적용1" localSheetId="5">#N/A</definedName>
    <definedName name="I단가적용2" localSheetId="5">#N/A</definedName>
    <definedName name="I단가적용3" localSheetId="5">#N/A</definedName>
    <definedName name="J" localSheetId="11">#REF!</definedName>
    <definedName name="J" localSheetId="9">#REF!</definedName>
    <definedName name="J" localSheetId="5">#N/A</definedName>
    <definedName name="J.S.P공사" localSheetId="5">#N/A</definedName>
    <definedName name="J_D" localSheetId="5">#N/A</definedName>
    <definedName name="JA" localSheetId="11">#REF!</definedName>
    <definedName name="JA" localSheetId="9">#REF!</definedName>
    <definedName name="JA" localSheetId="5">#N/A</definedName>
    <definedName name="JAATD" localSheetId="11">#REF!</definedName>
    <definedName name="JAATD" localSheetId="9">#REF!</definedName>
    <definedName name="JAATD" localSheetId="5">#N/A</definedName>
    <definedName name="JACK100TON" localSheetId="5">#N/A</definedName>
    <definedName name="JE" localSheetId="11">#REF!</definedName>
    <definedName name="JE" localSheetId="9">#REF!</definedName>
    <definedName name="JE" localSheetId="5">#N/A</definedName>
    <definedName name="JFAJFL" localSheetId="5">#N/A</definedName>
    <definedName name="JH" localSheetId="5">#N/A</definedName>
    <definedName name="JIHO" localSheetId="5">#N/A</definedName>
    <definedName name="JJ" localSheetId="5">#N/A</definedName>
    <definedName name="JJJ" localSheetId="11">#REF!</definedName>
    <definedName name="JJJ" localSheetId="9">#REF!</definedName>
    <definedName name="JJJ" localSheetId="5">#N/A</definedName>
    <definedName name="JJJJJ" localSheetId="5">#N/A</definedName>
    <definedName name="JJJJJJJJJ" localSheetId="5">#N/A</definedName>
    <definedName name="jkghjgk" localSheetId="14" hidden="1">#REF!</definedName>
    <definedName name="jkghjgk" localSheetId="15" hidden="1">#REF!</definedName>
    <definedName name="jkghjgk" localSheetId="3" hidden="1">#REF!</definedName>
    <definedName name="jkghjgk" localSheetId="12" hidden="1">#REF!</definedName>
    <definedName name="jkghjgk" localSheetId="2" hidden="1">#REF!</definedName>
    <definedName name="jkghjgk" hidden="1">#REF!</definedName>
    <definedName name="JL" localSheetId="5">#N/A</definedName>
    <definedName name="JODO" localSheetId="5">#N/A</definedName>
    <definedName name="JT" localSheetId="5">#N/A</definedName>
    <definedName name="JULY" localSheetId="5">#N/A</definedName>
    <definedName name="JUNE" localSheetId="5">#N/A</definedName>
    <definedName name="JYH" localSheetId="5">#N/A</definedName>
    <definedName name="JYJY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YJY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" localSheetId="11">#REF!</definedName>
    <definedName name="k" localSheetId="9">#REF!</definedName>
    <definedName name="k" localSheetId="5">#N/A</definedName>
    <definedName name="K_PR" localSheetId="5">#N/A</definedName>
    <definedName name="KA" localSheetId="5">#N/A</definedName>
    <definedName name="KAE" localSheetId="5">#N/A</definedName>
    <definedName name="KAED" localSheetId="5">#N/A</definedName>
    <definedName name="KANG1" localSheetId="5">#N/A</definedName>
    <definedName name="KANG2" localSheetId="5">#N/A</definedName>
    <definedName name="KAS" localSheetId="5">#N/A</definedName>
    <definedName name="Ka일" localSheetId="5">#REF!</definedName>
    <definedName name="kd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df" localSheetId="5">#N/A</definedName>
    <definedName name="kdfjaiow" localSheetId="11">#REF!</definedName>
    <definedName name="kdfjaiow" localSheetId="9">#REF!</definedName>
    <definedName name="kdfjaiow" localSheetId="5">#N/A</definedName>
    <definedName name="KDJ" localSheetId="11">#REF!</definedName>
    <definedName name="KDJ" localSheetId="9">#REF!</definedName>
    <definedName name="KDJ" localSheetId="5">#REF!</definedName>
    <definedName name="kepco" localSheetId="11">#REF!</definedName>
    <definedName name="kepco" localSheetId="9">#REF!</definedName>
    <definedName name="kepco" localSheetId="5">#N/A</definedName>
    <definedName name="kf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fjaje" localSheetId="11">#REF!</definedName>
    <definedName name="kfjaje" localSheetId="9">#REF!</definedName>
    <definedName name="kfjaje" localSheetId="5">#N/A</definedName>
    <definedName name="KFJG" localSheetId="5">#N/A</definedName>
    <definedName name="Kh" localSheetId="5">#REF!</definedName>
    <definedName name="kh533424019" hidden="1">#REF!</definedName>
    <definedName name="kh579518615" hidden="1">#REF!</definedName>
    <definedName name="KHE" localSheetId="5">#N/A</definedName>
    <definedName name="KHN" localSheetId="5">#N/A</definedName>
    <definedName name="KIM" localSheetId="5">#N/A</definedName>
    <definedName name="KJ" hidden="1">{#N/A,#N/A,FALSE,"9612"}</definedName>
    <definedName name="KJHGHGGTG" localSheetId="5">#N/A</definedName>
    <definedName name="kjkcm" localSheetId="11">#REF!</definedName>
    <definedName name="kjkcm" localSheetId="9">#REF!</definedName>
    <definedName name="kjkcm" localSheetId="5">#N/A</definedName>
    <definedName name="KK" localSheetId="11">#REF!</definedName>
    <definedName name="KK" localSheetId="9">#REF!</definedName>
    <definedName name="KK" localSheetId="5">#REF!</definedName>
    <definedName name="KKK" localSheetId="14" hidden="1">#REF!</definedName>
    <definedName name="KKK" localSheetId="15" hidden="1">#REF!</definedName>
    <definedName name="KKK" localSheetId="3" hidden="1">#REF!</definedName>
    <definedName name="KKK" localSheetId="12" hidden="1">#REF!</definedName>
    <definedName name="KKK" localSheetId="2" hidden="1">#REF!</definedName>
    <definedName name="KKK" localSheetId="11" hidden="1">#REF!</definedName>
    <definedName name="KKK" localSheetId="9" hidden="1">#REF!</definedName>
    <definedName name="KKK" localSheetId="5" hidden="1">#REF!</definedName>
    <definedName name="KKK" hidden="1">#REF!</definedName>
    <definedName name="kkkk" localSheetId="5">#N/A</definedName>
    <definedName name="KKP" localSheetId="5">#N/A</definedName>
    <definedName name="KL" localSheetId="5">#N/A</definedName>
    <definedName name="KMP" localSheetId="5">#N/A</definedName>
    <definedName name="Ko" localSheetId="5">#REF!</definedName>
    <definedName name="ksjafie" localSheetId="11">#REF!</definedName>
    <definedName name="ksjafie" localSheetId="9">#REF!</definedName>
    <definedName name="ksjafie" localSheetId="5">#N/A</definedName>
    <definedName name="KUK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UK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UP" localSheetId="5">#N/A</definedName>
    <definedName name="Kv" localSheetId="5">#REF!</definedName>
    <definedName name="KVC" localSheetId="5">#N/A</definedName>
    <definedName name="K단가" localSheetId="5">#N/A</definedName>
    <definedName name="K단가1" localSheetId="5">#N/A</definedName>
    <definedName name="K페이지" localSheetId="5">#N/A</definedName>
    <definedName name="K페이지1" localSheetId="5">#N/A</definedName>
    <definedName name="l" localSheetId="11">#REF!</definedName>
    <definedName name="l" localSheetId="9">#REF!</definedName>
    <definedName name="L" localSheetId="5">#REF!</definedName>
    <definedName name="L1A1P" localSheetId="5">#N/A</definedName>
    <definedName name="l1a1t" localSheetId="5">#N/A</definedName>
    <definedName name="l1a2p" localSheetId="5">#N/A</definedName>
    <definedName name="l1a2t" localSheetId="5">#N/A</definedName>
    <definedName name="L1L" localSheetId="5">#N/A</definedName>
    <definedName name="L1S" localSheetId="5">#N/A</definedName>
    <definedName name="L2A1P" localSheetId="5">#N/A</definedName>
    <definedName name="l2a1t" localSheetId="5">#N/A</definedName>
    <definedName name="l2a2p" localSheetId="5">#N/A</definedName>
    <definedName name="l2a2t" localSheetId="5">#N/A</definedName>
    <definedName name="L2L" localSheetId="5">#N/A</definedName>
    <definedName name="L2S" localSheetId="5">#N/A</definedName>
    <definedName name="L3A1P" localSheetId="5">#N/A</definedName>
    <definedName name="l3a1t" localSheetId="5">#N/A</definedName>
    <definedName name="l3a2p" localSheetId="5">#N/A</definedName>
    <definedName name="l3a2t" localSheetId="5">#N/A</definedName>
    <definedName name="L3L" localSheetId="5">#N/A</definedName>
    <definedName name="L4A1P" localSheetId="5">#N/A</definedName>
    <definedName name="l4a1t" localSheetId="5">#N/A</definedName>
    <definedName name="l4a2p" localSheetId="5">#N/A</definedName>
    <definedName name="l4a2t" localSheetId="5">#N/A</definedName>
    <definedName name="L4L" localSheetId="5">#N/A</definedName>
    <definedName name="L5A1P" localSheetId="5">#N/A</definedName>
    <definedName name="l5a1t" localSheetId="5">#N/A</definedName>
    <definedName name="l5a2p" localSheetId="5">#N/A</definedName>
    <definedName name="l5a2t" localSheetId="5">#N/A</definedName>
    <definedName name="L5S" localSheetId="5">#N/A</definedName>
    <definedName name="L6A1P" localSheetId="5">#N/A</definedName>
    <definedName name="l6a1t" localSheetId="5">#N/A</definedName>
    <definedName name="l6a2p" localSheetId="5">#N/A</definedName>
    <definedName name="l6a2t" localSheetId="5">#N/A</definedName>
    <definedName name="LA" localSheetId="5">#N/A</definedName>
    <definedName name="LA1P" localSheetId="5">#N/A</definedName>
    <definedName name="la1t" localSheetId="5">#N/A</definedName>
    <definedName name="la2p" localSheetId="5">#N/A</definedName>
    <definedName name="la2t" localSheetId="5">#N/A</definedName>
    <definedName name="labor" localSheetId="5">#REF!</definedName>
    <definedName name="LAMP" localSheetId="5">#N/A</definedName>
    <definedName name="lasdkj" localSheetId="11">#REF!</definedName>
    <definedName name="lasdkj" localSheetId="9">#REF!</definedName>
    <definedName name="lasdkj" localSheetId="5">#N/A</definedName>
    <definedName name="LAST" localSheetId="11">#REF!</definedName>
    <definedName name="LAST" localSheetId="9">#REF!</definedName>
    <definedName name="LAST" localSheetId="5">#REF!</definedName>
    <definedName name="LBOX1" localSheetId="5">#N/A</definedName>
    <definedName name="LBOX2" localSheetId="5">#N/A</definedName>
    <definedName name="LC" localSheetId="5">#N/A</definedName>
    <definedName name="LCC" localSheetId="5">#N/A</definedName>
    <definedName name="LCL" localSheetId="5">#N/A</definedName>
    <definedName name="Lclb" localSheetId="5">#N/A</definedName>
    <definedName name="LD" localSheetId="5">#N/A</definedName>
    <definedName name="LDATA" localSheetId="5">#N/A</definedName>
    <definedName name="ldskjf" localSheetId="11">#REF!</definedName>
    <definedName name="ldskjf" localSheetId="9">#REF!</definedName>
    <definedName name="ldskjf" localSheetId="5">#N/A</definedName>
    <definedName name="LE" localSheetId="5">#N/A</definedName>
    <definedName name="lf" localSheetId="5">#N/A</definedName>
    <definedName name="LH" localSheetId="5">#N/A</definedName>
    <definedName name="LHMP" localSheetId="5">#N/A</definedName>
    <definedName name="li" localSheetId="5" hidden="1">{"'용역비'!$A$4:$C$8"}</definedName>
    <definedName name="li" hidden="1">{"'용역비'!$A$4:$C$8"}</definedName>
    <definedName name="LIST" localSheetId="5">#N/A</definedName>
    <definedName name="ljg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lj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LK" localSheetId="5">#N/A</definedName>
    <definedName name="LKLKL" localSheetId="5">#N/A</definedName>
    <definedName name="LL" localSheetId="11">#REF!</definedName>
    <definedName name="LL" localSheetId="9">#REF!</definedName>
    <definedName name="LL" localSheetId="5">#N/A</definedName>
    <definedName name="LL02A" localSheetId="5">#N/A</definedName>
    <definedName name="LLFO" localSheetId="5">#N/A</definedName>
    <definedName name="lll" localSheetId="12" hidden="1">#REF!</definedName>
    <definedName name="LLL" localSheetId="11">#REF!</definedName>
    <definedName name="LLL" localSheetId="9">#REF!</definedName>
    <definedName name="lll" localSheetId="5" hidden="1">#REF!</definedName>
    <definedName name="LLLL" localSheetId="11">BlankMacro1</definedName>
    <definedName name="LLLL" localSheetId="9">BlankMacro1</definedName>
    <definedName name="LLLL" localSheetId="5">BlankMacro1</definedName>
    <definedName name="LMO" localSheetId="5">#N/A</definedName>
    <definedName name="LOAD_" localSheetId="5">#N/A</definedName>
    <definedName name="LOADT" localSheetId="5">#REF!</definedName>
    <definedName name="LOP" localSheetId="5">#N/A</definedName>
    <definedName name="LP___4" localSheetId="5">#N/A</definedName>
    <definedName name="LP1A" localSheetId="11">#REF!</definedName>
    <definedName name="LP1A" localSheetId="9">#REF!</definedName>
    <definedName name="LP1A" localSheetId="5">#N/A</definedName>
    <definedName name="LP1B" localSheetId="11">#REF!</definedName>
    <definedName name="LP1B" localSheetId="9">#REF!</definedName>
    <definedName name="LP1B" localSheetId="5">#N/A</definedName>
    <definedName name="LP2A" localSheetId="11">#REF!</definedName>
    <definedName name="LP2A" localSheetId="9">#REF!</definedName>
    <definedName name="LP2A" localSheetId="5">#N/A</definedName>
    <definedName name="LP2B" localSheetId="11">#REF!</definedName>
    <definedName name="LP2B" localSheetId="9">#REF!</definedName>
    <definedName name="LP2B" localSheetId="5">#N/A</definedName>
    <definedName name="LP3A" localSheetId="11">#REF!</definedName>
    <definedName name="LP3A" localSheetId="9">#REF!</definedName>
    <definedName name="LP3A" localSheetId="5">#N/A</definedName>
    <definedName name="LP3B" localSheetId="11">#REF!</definedName>
    <definedName name="LP3B" localSheetId="9">#REF!</definedName>
    <definedName name="LP3B" localSheetId="5">#N/A</definedName>
    <definedName name="LPB" localSheetId="11">#REF!</definedName>
    <definedName name="LPB" localSheetId="9">#REF!</definedName>
    <definedName name="LPB" localSheetId="5">#N/A</definedName>
    <definedName name="LPBA" localSheetId="11">#REF!</definedName>
    <definedName name="LPBA" localSheetId="9">#REF!</definedName>
    <definedName name="LPBA" localSheetId="5">#N/A</definedName>
    <definedName name="LPBB" localSheetId="11">#REF!</definedName>
    <definedName name="LPBB" localSheetId="9">#REF!</definedName>
    <definedName name="LPBB" localSheetId="5">#N/A</definedName>
    <definedName name="LPI" localSheetId="5">#N/A</definedName>
    <definedName name="LPKA" localSheetId="11">#REF!</definedName>
    <definedName name="LPKA" localSheetId="9">#REF!</definedName>
    <definedName name="LPKA" localSheetId="5">#N/A</definedName>
    <definedName name="LPKB" localSheetId="11">#REF!</definedName>
    <definedName name="LPKB" localSheetId="9">#REF!</definedName>
    <definedName name="LPKB" localSheetId="5">#N/A</definedName>
    <definedName name="LPM" localSheetId="11">#REF!</definedName>
    <definedName name="LPM" localSheetId="9">#REF!</definedName>
    <definedName name="LPM" localSheetId="5">#N/A</definedName>
    <definedName name="LPMA" localSheetId="11">#REF!</definedName>
    <definedName name="LPMA" localSheetId="9">#REF!</definedName>
    <definedName name="LPMA" localSheetId="5">#N/A</definedName>
    <definedName name="LPO" localSheetId="11">#REF!</definedName>
    <definedName name="LPO" localSheetId="9">#REF!</definedName>
    <definedName name="LPO" localSheetId="5">#N/A</definedName>
    <definedName name="LPOA" localSheetId="11">#REF!</definedName>
    <definedName name="LPOA" localSheetId="9">#REF!</definedName>
    <definedName name="LPOA" localSheetId="5">#N/A</definedName>
    <definedName name="LSA" localSheetId="5">#N/A</definedName>
    <definedName name="LSD" localSheetId="5">#N/A</definedName>
    <definedName name="LSE" localSheetId="5">#N/A</definedName>
    <definedName name="LSH" localSheetId="5">#N/A</definedName>
    <definedName name="LST" localSheetId="5">#N/A</definedName>
    <definedName name="LU" localSheetId="5">#N/A</definedName>
    <definedName name="LV02A" localSheetId="11">#REF!</definedName>
    <definedName name="LV02A" localSheetId="9">#REF!</definedName>
    <definedName name="LV02A" localSheetId="5">#N/A</definedName>
    <definedName name="LV02B" localSheetId="11">#REF!</definedName>
    <definedName name="LV02B" localSheetId="9">#REF!</definedName>
    <definedName name="LV02B" localSheetId="5">#N/A</definedName>
    <definedName name="LV04A" localSheetId="11">#REF!</definedName>
    <definedName name="LV04A" localSheetId="9">#REF!</definedName>
    <definedName name="LV04A" localSheetId="5">#N/A</definedName>
    <definedName name="LV04B" localSheetId="11">#REF!</definedName>
    <definedName name="LV04B" localSheetId="9">#REF!</definedName>
    <definedName name="LV04B" localSheetId="5">#N/A</definedName>
    <definedName name="L형옹벽" localSheetId="11">#REF!</definedName>
    <definedName name="L형옹벽" localSheetId="9">#REF!</definedName>
    <definedName name="L형옹벽" localSheetId="5">#N/A</definedName>
    <definedName name="L형측구" localSheetId="5">#N/A</definedName>
    <definedName name="L형측구옹벽부" localSheetId="5">#N/A</definedName>
    <definedName name="m" localSheetId="12" hidden="1">#REF!</definedName>
    <definedName name="M" localSheetId="11">#REF!</definedName>
    <definedName name="M" localSheetId="9">#REF!</definedName>
    <definedName name="M" localSheetId="5">#N/A</definedName>
    <definedName name="M_EF" localSheetId="5">#N/A</definedName>
    <definedName name="M_TR" localSheetId="11">#REF!</definedName>
    <definedName name="M_TR" localSheetId="9">#REF!</definedName>
    <definedName name="M_TR" localSheetId="5">#N/A</definedName>
    <definedName name="M1A1P" localSheetId="5">#N/A</definedName>
    <definedName name="m1a1t" localSheetId="5">#N/A</definedName>
    <definedName name="m1a2p" localSheetId="5">#N/A</definedName>
    <definedName name="m1a2t" localSheetId="5">#N/A</definedName>
    <definedName name="M2A1P" localSheetId="5">#N/A</definedName>
    <definedName name="m2a1t" localSheetId="5">#N/A</definedName>
    <definedName name="m2a2p" localSheetId="5">#N/A</definedName>
    <definedName name="m2a2t" localSheetId="5">#N/A</definedName>
    <definedName name="M3A1P" localSheetId="5">#N/A</definedName>
    <definedName name="m3a1t" localSheetId="5">#N/A</definedName>
    <definedName name="m3a2p" localSheetId="5">#N/A</definedName>
    <definedName name="m3a2t" localSheetId="5">#N/A</definedName>
    <definedName name="M4A1P" localSheetId="5">#N/A</definedName>
    <definedName name="m4a1t" localSheetId="5">#N/A</definedName>
    <definedName name="m4a2p" localSheetId="5">#N/A</definedName>
    <definedName name="m4a2t" localSheetId="5">#N/A</definedName>
    <definedName name="MA" localSheetId="5">#N/A</definedName>
    <definedName name="Macro1" localSheetId="11">#REF!</definedName>
    <definedName name="Macro1" localSheetId="9">#REF!</definedName>
    <definedName name="Macro1" localSheetId="5">#N/A</definedName>
    <definedName name="Macro10" localSheetId="11">#REF!</definedName>
    <definedName name="Macro10" localSheetId="9">#REF!</definedName>
    <definedName name="Macro10" localSheetId="5">#N/A</definedName>
    <definedName name="Macro11" localSheetId="11">#REF!</definedName>
    <definedName name="Macro11" localSheetId="9">#REF!</definedName>
    <definedName name="Macro11" localSheetId="5">#N/A</definedName>
    <definedName name="Macro12" localSheetId="11">#REF!</definedName>
    <definedName name="Macro12" localSheetId="9">#REF!</definedName>
    <definedName name="Macro12" localSheetId="5">#N/A</definedName>
    <definedName name="Macro13" localSheetId="11">#REF!</definedName>
    <definedName name="Macro13" localSheetId="9">#REF!</definedName>
    <definedName name="Macro13" localSheetId="5">#N/A</definedName>
    <definedName name="Macro14" localSheetId="11">#REF!</definedName>
    <definedName name="Macro14" localSheetId="9">#REF!</definedName>
    <definedName name="Macro14" localSheetId="5">#N/A</definedName>
    <definedName name="Macro2" localSheetId="11">#REF!</definedName>
    <definedName name="Macro2" localSheetId="9">#REF!</definedName>
    <definedName name="Macro2" localSheetId="5">#N/A</definedName>
    <definedName name="MACRO20" localSheetId="11">#REF!</definedName>
    <definedName name="MACRO20" localSheetId="9">#REF!</definedName>
    <definedName name="MACRO20" localSheetId="5">#N/A</definedName>
    <definedName name="Macro3" localSheetId="11">#REF!</definedName>
    <definedName name="Macro3" localSheetId="9">#REF!</definedName>
    <definedName name="Macro3" localSheetId="5">#N/A</definedName>
    <definedName name="Macro4" localSheetId="5">#N/A</definedName>
    <definedName name="Macro5" localSheetId="11">#REF!</definedName>
    <definedName name="Macro5" localSheetId="9">#REF!</definedName>
    <definedName name="Macro5" localSheetId="5">#N/A</definedName>
    <definedName name="Macro6" localSheetId="11">#REF!</definedName>
    <definedName name="Macro6" localSheetId="9">#REF!</definedName>
    <definedName name="Macro6" localSheetId="5">#N/A</definedName>
    <definedName name="Macro7" localSheetId="11">#REF!</definedName>
    <definedName name="Macro7" localSheetId="9">#REF!</definedName>
    <definedName name="Macro7" localSheetId="5">#N/A</definedName>
    <definedName name="Macro8" localSheetId="11">#REF!</definedName>
    <definedName name="Macro8" localSheetId="9">#REF!</definedName>
    <definedName name="Macro8" localSheetId="5">#N/A</definedName>
    <definedName name="Macro9" localSheetId="11">#REF!</definedName>
    <definedName name="Macro9" localSheetId="9">#REF!</definedName>
    <definedName name="Macro9" localSheetId="5">#N/A</definedName>
    <definedName name="MAIN_COM_소계" localSheetId="5">#REF!</definedName>
    <definedName name="MAIN_CPU" localSheetId="5">#N/A</definedName>
    <definedName name="MAR." localSheetId="5">#N/A</definedName>
    <definedName name="MAY" localSheetId="5">#N/A</definedName>
    <definedName name="MCC" localSheetId="11">#REF!</definedName>
    <definedName name="MCC" localSheetId="9">#REF!</definedName>
    <definedName name="MCC" localSheetId="5">#N/A</definedName>
    <definedName name="MCCB_2P" localSheetId="5">#N/A</definedName>
    <definedName name="MCCB_3P" localSheetId="5">#N/A</definedName>
    <definedName name="MCCB_4P" localSheetId="5">#N/A</definedName>
    <definedName name="MCCB_M_G" localSheetId="5">#N/A</definedName>
    <definedName name="MCCCCN" localSheetId="5">#N/A</definedName>
    <definedName name="MCCCN" localSheetId="11">#REF!</definedName>
    <definedName name="MCCCN" localSheetId="9">#REF!</definedName>
    <definedName name="MCCCN" localSheetId="5">#N/A</definedName>
    <definedName name="MCCE" localSheetId="11">#REF!</definedName>
    <definedName name="MCCE" localSheetId="9">#REF!</definedName>
    <definedName name="MCCE" localSheetId="5">#N/A</definedName>
    <definedName name="MCCEA" localSheetId="11">#REF!</definedName>
    <definedName name="MCCEA" localSheetId="9">#REF!</definedName>
    <definedName name="MCCEA" localSheetId="5">#N/A</definedName>
    <definedName name="MCCEB" localSheetId="11">#REF!</definedName>
    <definedName name="MCCEB" localSheetId="9">#REF!</definedName>
    <definedName name="MCCEB" localSheetId="5">#N/A</definedName>
    <definedName name="MCCF" localSheetId="11">#REF!</definedName>
    <definedName name="MCCF" localSheetId="9">#REF!</definedName>
    <definedName name="MCCF" localSheetId="5">#N/A</definedName>
    <definedName name="MCCN" localSheetId="11">#REF!</definedName>
    <definedName name="MCCN" localSheetId="9">#REF!</definedName>
    <definedName name="MCCN" localSheetId="5">#N/A</definedName>
    <definedName name="MCCP" localSheetId="11">#REF!</definedName>
    <definedName name="MCCP" localSheetId="9">#REF!</definedName>
    <definedName name="MCCP" localSheetId="5">#N/A</definedName>
    <definedName name="MCCS" localSheetId="11">#REF!</definedName>
    <definedName name="MCCS" localSheetId="9">#REF!</definedName>
    <definedName name="MCCS" localSheetId="5">#N/A</definedName>
    <definedName name="MCC노" localSheetId="11">#REF!</definedName>
    <definedName name="MCC노" localSheetId="9">#REF!</definedName>
    <definedName name="MCC노" localSheetId="5">#N/A</definedName>
    <definedName name="MCON" localSheetId="5">#N/A</definedName>
    <definedName name="MDA" localSheetId="5">#N/A</definedName>
    <definedName name="MDATA" localSheetId="5">#N/A</definedName>
    <definedName name="MDE" localSheetId="5">#N/A</definedName>
    <definedName name="ME" localSheetId="5">#N/A</definedName>
    <definedName name="MENU1" localSheetId="5">#N/A</definedName>
    <definedName name="MENU2" localSheetId="5">#N/A</definedName>
    <definedName name="MH" localSheetId="5">#N/A</definedName>
    <definedName name="MID" localSheetId="5">#N/A</definedName>
    <definedName name="MJU" localSheetId="5">#N/A</definedName>
    <definedName name="MLA" localSheetId="5">#N/A</definedName>
    <definedName name="MLE" localSheetId="5">#N/A</definedName>
    <definedName name="MM" localSheetId="11">#REF!</definedName>
    <definedName name="MM" localSheetId="9">#REF!</definedName>
    <definedName name="MM" localSheetId="5">#N/A</definedName>
    <definedName name="mmm" localSheetId="5">#N/A</definedName>
    <definedName name="MNHL" localSheetId="5">#N/A</definedName>
    <definedName name="Module1.FormPrint" localSheetId="11">#REF!</definedName>
    <definedName name="Module1.FormPrint" localSheetId="9">#REF!</definedName>
    <definedName name="Module1.FormPrint" localSheetId="5">#N/A</definedName>
    <definedName name="MONEY" localSheetId="5">#N/A</definedName>
    <definedName name="monitor" localSheetId="5">#N/A</definedName>
    <definedName name="MOR10L" localSheetId="5">#N/A</definedName>
    <definedName name="MOR10R" localSheetId="5">#N/A</definedName>
    <definedName name="MOR3L" localSheetId="5">#N/A</definedName>
    <definedName name="MOR3R" localSheetId="5">#N/A</definedName>
    <definedName name="MOR4L" localSheetId="5">#N/A</definedName>
    <definedName name="MOR4R" localSheetId="5">#N/A</definedName>
    <definedName name="MOR5L" localSheetId="5">#N/A</definedName>
    <definedName name="MOR5R" localSheetId="5">#N/A</definedName>
    <definedName name="MOR6L" localSheetId="5">#N/A</definedName>
    <definedName name="MOR6R" localSheetId="5">#N/A</definedName>
    <definedName name="MOR7L" localSheetId="5">#N/A</definedName>
    <definedName name="MOR7R" localSheetId="5">#N/A</definedName>
    <definedName name="MOR8L" localSheetId="5">#N/A</definedName>
    <definedName name="MOR8R" localSheetId="5">#N/A</definedName>
    <definedName name="MOR9L" localSheetId="5">#N/A</definedName>
    <definedName name="MOR9R" localSheetId="5">#N/A</definedName>
    <definedName name="MOTOR" localSheetId="11">#REF!</definedName>
    <definedName name="MOTOR" localSheetId="9">#REF!</definedName>
    <definedName name="MOTOR" localSheetId="5">#N/A</definedName>
    <definedName name="MOTOR_______" localSheetId="5">#REF!</definedName>
    <definedName name="MS" localSheetId="5">#N/A</definedName>
    <definedName name="MUO_REA" localSheetId="5">#N/A</definedName>
    <definedName name="MUO_TOE" localSheetId="5">#N/A</definedName>
    <definedName name="musu" localSheetId="5">#N/A</definedName>
    <definedName name="M당무게" localSheetId="5">#N/A</definedName>
    <definedName name="N_C" localSheetId="5">#N/A</definedName>
    <definedName name="N_Q" localSheetId="5">#N/A</definedName>
    <definedName name="N_R" localSheetId="5">#N/A</definedName>
    <definedName name="N1A" localSheetId="5">#N/A</definedName>
    <definedName name="N1D" localSheetId="5">#N/A</definedName>
    <definedName name="N1S" localSheetId="5">#N/A</definedName>
    <definedName name="N2S" localSheetId="5">#N/A</definedName>
    <definedName name="N3S" localSheetId="5">#N/A</definedName>
    <definedName name="NA" localSheetId="5">#N/A</definedName>
    <definedName name="NAM" localSheetId="11">#REF!</definedName>
    <definedName name="NAM" localSheetId="9">#REF!</definedName>
    <definedName name="NAM" localSheetId="5">#REF!</definedName>
    <definedName name="NAME" localSheetId="11">#REF!</definedName>
    <definedName name="NAME" localSheetId="9">#REF!</definedName>
    <definedName name="NAME" localSheetId="5">#N/A</definedName>
    <definedName name="NC" localSheetId="5">#N/A</definedName>
    <definedName name="Nca" localSheetId="5">#N/A</definedName>
    <definedName name="Ncd" localSheetId="5">#N/A</definedName>
    <definedName name="ND" localSheetId="5">#N/A</definedName>
    <definedName name="NDO" localSheetId="5">#N/A</definedName>
    <definedName name="NE" localSheetId="5">#N/A</definedName>
    <definedName name="nego검토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nego검토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nego검토" localSheetId="1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nego검토" localSheetId="1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nego검토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nego검토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net" localSheetId="5">#N/A</definedName>
    <definedName name="Network" localSheetId="5">#N/A</definedName>
    <definedName name="NEW" localSheetId="5">#N/A</definedName>
    <definedName name="NEWNAME" localSheetId="14" hidden="1">{#N/A,#N/A,FALSE,"CCTV"}</definedName>
    <definedName name="NEWNAME" localSheetId="15" hidden="1">{#N/A,#N/A,FALSE,"CCTV"}</definedName>
    <definedName name="NEWNAME" localSheetId="12" hidden="1">{#N/A,#N/A,FALSE,"CCTV"}</definedName>
    <definedName name="NEWNAME" localSheetId="13" hidden="1">{#N/A,#N/A,FALSE,"CCTV"}</definedName>
    <definedName name="NEWNAME" localSheetId="4" hidden="1">{#N/A,#N/A,FALSE,"CCTV"}</definedName>
    <definedName name="NEWNAME" localSheetId="5" hidden="1">{#N/A,#N/A,FALSE,"CCTV"}</definedName>
    <definedName name="NEWNAME" hidden="1">{#N/A,#N/A,FALSE,"CCTV"}</definedName>
    <definedName name="NFB" localSheetId="5">#N/A</definedName>
    <definedName name="ngf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ng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NH" localSheetId="5">#N/A</definedName>
    <definedName name="NHL" localSheetId="5">#N/A</definedName>
    <definedName name="NHM" localSheetId="5">#N/A</definedName>
    <definedName name="NI" localSheetId="5">#N/A</definedName>
    <definedName name="njgh" localSheetId="5">#N/A</definedName>
    <definedName name="nn" localSheetId="5">#N/A</definedName>
    <definedName name="nnn" localSheetId="5">#N/A</definedName>
    <definedName name="NNNNN" localSheetId="5">한전불입금!NNNNN</definedName>
    <definedName name="nnnnnnnnnnnnnnnn" localSheetId="11">#REF!</definedName>
    <definedName name="nnnnnnnnnnnnnnnn" localSheetId="9">#REF!</definedName>
    <definedName name="nnnnnnnnnnnnnnnn" localSheetId="5">#N/A</definedName>
    <definedName name="NO" localSheetId="5">#N/A</definedName>
    <definedName name="NOIM" localSheetId="5">#N/A</definedName>
    <definedName name="NOMU" localSheetId="5">#REF!</definedName>
    <definedName name="NOMUBY" localSheetId="5">#N/A</definedName>
    <definedName name="NOT" localSheetId="5">#N/A</definedName>
    <definedName name="NPI" localSheetId="5">#N/A</definedName>
    <definedName name="NSA" localSheetId="5">#N/A</definedName>
    <definedName name="NSC" localSheetId="5">#N/A</definedName>
    <definedName name="NSD" localSheetId="5">#N/A</definedName>
    <definedName name="NSE" localSheetId="5">#N/A</definedName>
    <definedName name="NSH" localSheetId="5">#N/A</definedName>
    <definedName name="NSO" localSheetId="5">#N/A</definedName>
    <definedName name="NSP" localSheetId="5">#N/A</definedName>
    <definedName name="NST" localSheetId="5">#N/A</definedName>
    <definedName name="NSV" localSheetId="5">#N/A</definedName>
    <definedName name="n이" localSheetId="5">#REF!</definedName>
    <definedName name="O" localSheetId="11">#REF!</definedName>
    <definedName name="O" localSheetId="9">#REF!</definedName>
    <definedName name="O" localSheetId="5">#N/A</definedName>
    <definedName name="O19.3" localSheetId="5">#N/A</definedName>
    <definedName name="OCT." localSheetId="5">#N/A</definedName>
    <definedName name="OIL" localSheetId="5" hidden="1">{"'용역비'!$A$4:$C$8"}</definedName>
    <definedName name="OIL" hidden="1">{"'용역비'!$A$4:$C$8"}</definedName>
    <definedName name="OIOPIPOPOPPOIPOOOIP" localSheetId="5">#N/A</definedName>
    <definedName name="ok" localSheetId="5">#N/A</definedName>
    <definedName name="OO" localSheetId="5">#N/A</definedName>
    <definedName name="OOO" localSheetId="14" hidden="1">#REF!</definedName>
    <definedName name="OOO" localSheetId="15" hidden="1">#REF!</definedName>
    <definedName name="OOO" localSheetId="3" hidden="1">#REF!</definedName>
    <definedName name="OOO" localSheetId="12" hidden="1">#REF!</definedName>
    <definedName name="OOO" localSheetId="2" hidden="1">#REF!</definedName>
    <definedName name="OOO" hidden="1">#REF!</definedName>
    <definedName name="OP" localSheetId="5">#N/A</definedName>
    <definedName name="OPOP" localSheetId="14" hidden="1">#REF!</definedName>
    <definedName name="OPOP" localSheetId="15" hidden="1">#REF!</definedName>
    <definedName name="OPOP" localSheetId="3" hidden="1">#REF!</definedName>
    <definedName name="OPOP" localSheetId="12" hidden="1">#REF!</definedName>
    <definedName name="OPOP" localSheetId="2" hidden="1">#REF!</definedName>
    <definedName name="OPOP" localSheetId="11" hidden="1">#REF!</definedName>
    <definedName name="OPOP" localSheetId="9" hidden="1">#REF!</definedName>
    <definedName name="OPOP" localSheetId="5" hidden="1">#N/A</definedName>
    <definedName name="OPOP" hidden="1">#REF!</definedName>
    <definedName name="OPP" localSheetId="14" hidden="1">#REF!</definedName>
    <definedName name="OPP" localSheetId="15" hidden="1">#REF!</definedName>
    <definedName name="OPP" localSheetId="3" hidden="1">#REF!</definedName>
    <definedName name="OPP" localSheetId="12" hidden="1">#REF!</definedName>
    <definedName name="OPP" localSheetId="2" hidden="1">#REF!</definedName>
    <definedName name="OPP" hidden="1">#REF!</definedName>
    <definedName name="OPPP" localSheetId="12" hidden="1">#REF!</definedName>
    <definedName name="OPPP" localSheetId="5" hidden="1">#N/A</definedName>
    <definedName name="OPPP" hidden="1">#REF!</definedName>
    <definedName name="or" localSheetId="11">#REF!</definedName>
    <definedName name="or" localSheetId="9">#REF!</definedName>
    <definedName name="or" localSheetId="5">#N/A</definedName>
    <definedName name="or___0" localSheetId="11">#REF!</definedName>
    <definedName name="or___0" localSheetId="9">#REF!</definedName>
    <definedName name="or___0" localSheetId="5">#N/A</definedName>
    <definedName name="or___12" localSheetId="11">#REF!</definedName>
    <definedName name="or___12" localSheetId="9">#REF!</definedName>
    <definedName name="or___12" localSheetId="5">#N/A</definedName>
    <definedName name="Other" localSheetId="5">#N/A</definedName>
    <definedName name="OVERLAY" localSheetId="5" hidden="1">{#N/A,#N/A,FALSE,"2~8번"}</definedName>
    <definedName name="OVERLAY" hidden="1">{#N/A,#N/A,FALSE,"2~8번"}</definedName>
    <definedName name="P" localSheetId="5">#N/A</definedName>
    <definedName name="P_A" localSheetId="5">#N/A</definedName>
    <definedName name="P_D" localSheetId="5">#N/A</definedName>
    <definedName name="P_E" localSheetId="5">#N/A</definedName>
    <definedName name="P_H2" localSheetId="5">#N/A</definedName>
    <definedName name="p10pile" localSheetId="5">#N/A</definedName>
    <definedName name="P10TL" localSheetId="5">#N/A</definedName>
    <definedName name="P10TR" localSheetId="5">#N/A</definedName>
    <definedName name="p11pile" localSheetId="5">#N/A</definedName>
    <definedName name="p12pile" localSheetId="5">#N/A</definedName>
    <definedName name="p13pile" localSheetId="5">#N/A</definedName>
    <definedName name="p14pile" localSheetId="5">#N/A</definedName>
    <definedName name="p15pile" localSheetId="5">#N/A</definedName>
    <definedName name="p16pile" localSheetId="5">#N/A</definedName>
    <definedName name="p17pile" localSheetId="5">#N/A</definedName>
    <definedName name="p1pile" localSheetId="5">#N/A</definedName>
    <definedName name="p2pile" localSheetId="5">#N/A</definedName>
    <definedName name="p3pile" localSheetId="5">#N/A</definedName>
    <definedName name="P3TL" localSheetId="5">#N/A</definedName>
    <definedName name="P3TR" localSheetId="5">#N/A</definedName>
    <definedName name="p4pile" localSheetId="5">#N/A</definedName>
    <definedName name="P4TL" localSheetId="5">#N/A</definedName>
    <definedName name="P4TR" localSheetId="5">#N/A</definedName>
    <definedName name="p5pile" localSheetId="5">#N/A</definedName>
    <definedName name="P5TL" localSheetId="5">#N/A</definedName>
    <definedName name="P5TR" localSheetId="5">#N/A</definedName>
    <definedName name="p6pile" localSheetId="5">#N/A</definedName>
    <definedName name="P6TL" localSheetId="5">#N/A</definedName>
    <definedName name="P6TR" localSheetId="5">#N/A</definedName>
    <definedName name="p7pile" localSheetId="5">#N/A</definedName>
    <definedName name="P7TL" localSheetId="5">#N/A</definedName>
    <definedName name="P7TR" localSheetId="5">#N/A</definedName>
    <definedName name="p8pile" localSheetId="5">#N/A</definedName>
    <definedName name="P8TL" localSheetId="5">#N/A</definedName>
    <definedName name="P8TR" localSheetId="5">#N/A</definedName>
    <definedName name="p9pile" localSheetId="5">#N/A</definedName>
    <definedName name="P9TL" localSheetId="5">#N/A</definedName>
    <definedName name="P9TR" localSheetId="5">#N/A</definedName>
    <definedName name="Pa" localSheetId="5">#REF!</definedName>
    <definedName name="panel" localSheetId="11">#REF!</definedName>
    <definedName name="panel" localSheetId="9">#REF!</definedName>
    <definedName name="panel" localSheetId="5">#N/A</definedName>
    <definedName name="PARR" localSheetId="5">#N/A</definedName>
    <definedName name="PARR1" localSheetId="5">#N/A</definedName>
    <definedName name="PARR2" localSheetId="5">#N/A</definedName>
    <definedName name="PARR3" localSheetId="5">#N/A</definedName>
    <definedName name="PARR4" localSheetId="5">#N/A</definedName>
    <definedName name="PARR5" localSheetId="5">#N/A</definedName>
    <definedName name="PASS" localSheetId="5">#N/A</definedName>
    <definedName name="pay" localSheetId="5">#N/A</definedName>
    <definedName name="pa삼" localSheetId="5">#REF!</definedName>
    <definedName name="Pa오" localSheetId="5">#REF!</definedName>
    <definedName name="PB" localSheetId="11">#REF!</definedName>
    <definedName name="PB" localSheetId="9">#REF!</definedName>
    <definedName name="PB" localSheetId="5">#N/A</definedName>
    <definedName name="PB_2" localSheetId="11">#REF!</definedName>
    <definedName name="PB_2" localSheetId="9">#REF!</definedName>
    <definedName name="PB_2" localSheetId="5">#N/A</definedName>
    <definedName name="PC" localSheetId="5">#N/A</definedName>
    <definedName name="PCEN" localSheetId="5">#N/A</definedName>
    <definedName name="PD" localSheetId="5">#N/A</definedName>
    <definedName name="PDIA" localSheetId="5">#N/A</definedName>
    <definedName name="PE" localSheetId="5">#N/A</definedName>
    <definedName name="PE100C" localSheetId="11">#REF!</definedName>
    <definedName name="PE100C" localSheetId="9">#REF!</definedName>
    <definedName name="PE100C" localSheetId="5">#N/A</definedName>
    <definedName name="PE16C" localSheetId="11">#REF!</definedName>
    <definedName name="PE16C" localSheetId="9">#REF!</definedName>
    <definedName name="PE16C" localSheetId="5">#N/A</definedName>
    <definedName name="PE22C" localSheetId="11">#REF!</definedName>
    <definedName name="PE22C" localSheetId="9">#REF!</definedName>
    <definedName name="PE22C" localSheetId="5">#N/A</definedName>
    <definedName name="PE28C" localSheetId="11">#REF!</definedName>
    <definedName name="PE28C" localSheetId="9">#REF!</definedName>
    <definedName name="PE28C" localSheetId="5">#N/A</definedName>
    <definedName name="PE36C" localSheetId="11">#REF!</definedName>
    <definedName name="PE36C" localSheetId="9">#REF!</definedName>
    <definedName name="PE36C" localSheetId="5">#N/A</definedName>
    <definedName name="PE42C" localSheetId="11">#REF!</definedName>
    <definedName name="PE42C" localSheetId="9">#REF!</definedName>
    <definedName name="PE42C" localSheetId="5">#N/A</definedName>
    <definedName name="PE54C" localSheetId="11">#REF!</definedName>
    <definedName name="PE54C" localSheetId="9">#REF!</definedName>
    <definedName name="PE54C" localSheetId="5">#N/A</definedName>
    <definedName name="PEE" localSheetId="5">#N/A</definedName>
    <definedName name="PEL" localSheetId="5">#N/A</definedName>
    <definedName name="PES" localSheetId="5">#N/A</definedName>
    <definedName name="PF" localSheetId="5">#N/A</definedName>
    <definedName name="PFD" localSheetId="5">#N/A</definedName>
    <definedName name="PG" localSheetId="5">#N/A</definedName>
    <definedName name="PH" localSheetId="5">#N/A</definedName>
    <definedName name="PI" localSheetId="5">#N/A</definedName>
    <definedName name="PI48___0" localSheetId="5">#REF!</definedName>
    <definedName name="PIB" localSheetId="5">#N/A</definedName>
    <definedName name="PIBA" localSheetId="5">#N/A</definedName>
    <definedName name="PIER98" localSheetId="5">#N/A</definedName>
    <definedName name="PILEA" localSheetId="5">#N/A</definedName>
    <definedName name="PILED10L" localSheetId="5">#N/A</definedName>
    <definedName name="PILED10R" localSheetId="5">#N/A</definedName>
    <definedName name="PILED3L" localSheetId="5">#N/A</definedName>
    <definedName name="PILED3R" localSheetId="5">#N/A</definedName>
    <definedName name="PILED4L" localSheetId="5">#N/A</definedName>
    <definedName name="PILED4R" localSheetId="5">#N/A</definedName>
    <definedName name="PILED5L" localSheetId="5">#N/A</definedName>
    <definedName name="PILED5R" localSheetId="5">#N/A</definedName>
    <definedName name="PILED6L" localSheetId="5">#N/A</definedName>
    <definedName name="PILED6R" localSheetId="5">#N/A</definedName>
    <definedName name="PILED7L" localSheetId="5">#N/A</definedName>
    <definedName name="PILED7R" localSheetId="5">#N/A</definedName>
    <definedName name="PILED8L" localSheetId="5">#N/A</definedName>
    <definedName name="PILED8R" localSheetId="5">#N/A</definedName>
    <definedName name="PILED9L" localSheetId="5">#N/A</definedName>
    <definedName name="PILED9R" localSheetId="5">#N/A</definedName>
    <definedName name="PILEL" localSheetId="5">#N/A</definedName>
    <definedName name="PILET10L" localSheetId="5">#N/A</definedName>
    <definedName name="PILET10R" localSheetId="5">#N/A</definedName>
    <definedName name="PILET3L" localSheetId="5">#N/A</definedName>
    <definedName name="PILET3R" localSheetId="5">#N/A</definedName>
    <definedName name="PILET4L" localSheetId="5">#N/A</definedName>
    <definedName name="PILET4R" localSheetId="5">#N/A</definedName>
    <definedName name="PILET5L" localSheetId="5">#N/A</definedName>
    <definedName name="PILET5R" localSheetId="5">#N/A</definedName>
    <definedName name="PILET6L" localSheetId="5">#N/A</definedName>
    <definedName name="PILET6R" localSheetId="5">#N/A</definedName>
    <definedName name="PILET7L" localSheetId="5">#N/A</definedName>
    <definedName name="PILET7R" localSheetId="5">#N/A</definedName>
    <definedName name="PILET8L" localSheetId="5">#N/A</definedName>
    <definedName name="PILET8R" localSheetId="5">#N/A</definedName>
    <definedName name="PILET9L" localSheetId="5">#N/A</definedName>
    <definedName name="PILET9R" localSheetId="5">#N/A</definedName>
    <definedName name="PILEZ" localSheetId="5">#N/A</definedName>
    <definedName name="pile길이" localSheetId="5">#N/A</definedName>
    <definedName name="PIPE_CLAMP" localSheetId="5">#N/A</definedName>
    <definedName name="PIS" localSheetId="5">#N/A</definedName>
    <definedName name="PK" localSheetId="11">#REF!</definedName>
    <definedName name="PK" localSheetId="9">#REF!</definedName>
    <definedName name="PK" localSheetId="5">#N/A</definedName>
    <definedName name="PL" localSheetId="5">#N/A</definedName>
    <definedName name="PLATE_12t_단중" localSheetId="5">#N/A</definedName>
    <definedName name="PLATE_19t_단중" localSheetId="5">#N/A</definedName>
    <definedName name="PLATE_6t_단중" localSheetId="5">#N/A</definedName>
    <definedName name="PLATE_9t_단중" localSheetId="5">#N/A</definedName>
    <definedName name="plc" localSheetId="5">#N/A</definedName>
    <definedName name="plc_2" localSheetId="5">#N/A</definedName>
    <definedName name="PM" localSheetId="5">#N/A</definedName>
    <definedName name="PN" localSheetId="5">#N/A</definedName>
    <definedName name="PNLW10" localSheetId="11">#REF!</definedName>
    <definedName name="PNLW10" localSheetId="9">#REF!</definedName>
    <definedName name="PNLW10" localSheetId="5">#N/A</definedName>
    <definedName name="PNLW8" localSheetId="11">#REF!</definedName>
    <definedName name="PNLW8" localSheetId="9">#REF!</definedName>
    <definedName name="PNLW8" localSheetId="5">#N/A</definedName>
    <definedName name="PO" localSheetId="5">#N/A</definedName>
    <definedName name="POI" localSheetId="14" hidden="1">#REF!</definedName>
    <definedName name="POI" localSheetId="15" hidden="1">#REF!</definedName>
    <definedName name="POI" localSheetId="3" hidden="1">#REF!</definedName>
    <definedName name="POI" localSheetId="2" hidden="1">#REF!</definedName>
    <definedName name="POI" localSheetId="5" hidden="1">#REF!</definedName>
    <definedName name="POI" hidden="1">#REF!</definedName>
    <definedName name="POWER_SUPPLY" localSheetId="5">#N/A</definedName>
    <definedName name="PP" localSheetId="11">#REF!</definedName>
    <definedName name="PP" localSheetId="9">#REF!</definedName>
    <definedName name="PP" localSheetId="5">#N/A</definedName>
    <definedName name="PPP" localSheetId="14" hidden="1">#REF!</definedName>
    <definedName name="PPP" localSheetId="15" hidden="1">#REF!</definedName>
    <definedName name="PPP" localSheetId="3" hidden="1">#REF!</definedName>
    <definedName name="PPP" localSheetId="12" hidden="1">#REF!</definedName>
    <definedName name="PPP" localSheetId="2" hidden="1">#REF!</definedName>
    <definedName name="PPP" hidden="1">#REF!</definedName>
    <definedName name="PR" localSheetId="5">#N/A</definedName>
    <definedName name="PRICE" localSheetId="11">#REF!</definedName>
    <definedName name="PRICE" localSheetId="9">#REF!</definedName>
    <definedName name="PRICE" localSheetId="5">#N/A</definedName>
    <definedName name="PRINT" localSheetId="5">#N/A</definedName>
    <definedName name="_xlnm.Print_Area" localSheetId="10">건설기계!$A$1:$M$146</definedName>
    <definedName name="_xlnm.Print_Area" localSheetId="3">관급자재!$A$1:$M$20</definedName>
    <definedName name="_xlnm.Print_Area" localSheetId="12">기초산출!$A$2:$F$21</definedName>
    <definedName name="_xlnm.Print_Area" localSheetId="2">내역서!$A$1:$M$21</definedName>
    <definedName name="_xlnm.Print_Area" localSheetId="7">단가기초산출!$A$1:$U$193</definedName>
    <definedName name="_xlnm.Print_Area" localSheetId="13">단가대비표!$B$1:$M$52</definedName>
    <definedName name="_xlnm.Print_Area" localSheetId="16">수량집계!$A$1:$M$21</definedName>
    <definedName name="_xlnm.Print_Area" localSheetId="1">원가계산!$A$1:$F$29</definedName>
    <definedName name="_xlnm.Print_Area" localSheetId="8">'일위대가 H=1200이하'!$A$1:$K$25</definedName>
    <definedName name="_xlnm.Print_Area" localSheetId="11">전선관배관토공물량산출!$A$1:$Z$24</definedName>
    <definedName name="_xlnm.Print_Area" localSheetId="6">토목단가목록!$A$1:$I$21</definedName>
    <definedName name="_xlnm.Print_Area" localSheetId="4">한전공사비!$A$1:$O$29</definedName>
    <definedName name="_xlnm.Print_Area" localSheetId="5">한전불입금!$A$1:$M$40</definedName>
    <definedName name="PRINT_AREA_MI" localSheetId="11">#REF!</definedName>
    <definedName name="PRINT_AREA_MI" localSheetId="9">#REF!</definedName>
    <definedName name="PRINT_AREA_MI" localSheetId="5">#REF!</definedName>
    <definedName name="PRINT_AREA_MI1" localSheetId="5">#REF!</definedName>
    <definedName name="PRINT_TILIES" localSheetId="11">#REF!,#REF!,#REF!,#REF!,#REF!</definedName>
    <definedName name="PRINT_TILIES" localSheetId="9">#REF!,#REF!,#REF!,#REF!,#REF!</definedName>
    <definedName name="PRINT_TILIES" localSheetId="5">#N/A</definedName>
    <definedName name="PRINT_TILLES" localSheetId="5">#N/A</definedName>
    <definedName name="PRINT_TILTES" localSheetId="5">#N/A</definedName>
    <definedName name="PRINT_TITEL" localSheetId="5">#N/A</definedName>
    <definedName name="print_Titels" localSheetId="5">#N/A</definedName>
    <definedName name="PRINT_TITLE" localSheetId="5">#REF!</definedName>
    <definedName name="_xlnm.Print_Titles" localSheetId="10">건설기계!$1:$2</definedName>
    <definedName name="_xlnm.Print_Titles" localSheetId="3">관급자재!$1:$2</definedName>
    <definedName name="_xlnm.Print_Titles" localSheetId="2">내역서!$1:$2</definedName>
    <definedName name="_xlnm.Print_Titles" localSheetId="7">단가기초산출!$1:$1</definedName>
    <definedName name="_xlnm.Print_Titles" localSheetId="13">단가대비표!$1:$2</definedName>
    <definedName name="_xlnm.Print_Titles" localSheetId="16">수량집계!$1:$1</definedName>
    <definedName name="_xlnm.Print_Titles" localSheetId="5">한전불입금!$1:$2</definedName>
    <definedName name="PRINT_TITLES_MI" localSheetId="5">#N/A</definedName>
    <definedName name="printer" localSheetId="5">#N/A</definedName>
    <definedName name="PRINTER_AREA" localSheetId="5">#N/A</definedName>
    <definedName name="printer_Titles" localSheetId="5">#N/A</definedName>
    <definedName name="printer_ttitle" localSheetId="5">#N/A</definedName>
    <definedName name="PRO" localSheetId="5">#N/A</definedName>
    <definedName name="PS" localSheetId="5">#N/A</definedName>
    <definedName name="PT" localSheetId="5">#N/A</definedName>
    <definedName name="PTK" localSheetId="5">#N/A</definedName>
    <definedName name="PU_BOX_화인" localSheetId="11">#REF!</definedName>
    <definedName name="PU_BOX_화인" localSheetId="9">#REF!</definedName>
    <definedName name="PU_BOX_화인" localSheetId="5">#N/A</definedName>
    <definedName name="PULL_BOX" localSheetId="11">#REF!</definedName>
    <definedName name="PULL_BOX" localSheetId="9">#REF!</definedName>
    <definedName name="PULL_BOX" localSheetId="5">#N/A</definedName>
    <definedName name="PUMP" localSheetId="11">#REF!</definedName>
    <definedName name="PUMP" localSheetId="9">#REF!</definedName>
    <definedName name="PUMP" localSheetId="5">#N/A</definedName>
    <definedName name="PVC" localSheetId="5">#N/A</definedName>
    <definedName name="PVI" localSheetId="5">#N/A</definedName>
    <definedName name="PVT" localSheetId="5">#N/A</definedName>
    <definedName name="q" localSheetId="12" hidden="1">#REF!</definedName>
    <definedName name="Q" localSheetId="11">#REF!</definedName>
    <definedName name="Q" localSheetId="9">#REF!</definedName>
    <definedName name="Q" localSheetId="5">#N/A</definedName>
    <definedName name="q234562456" localSheetId="5" hidden="1">{"'용역비'!$A$4:$C$8"}</definedName>
    <definedName name="q234562456" hidden="1">{"'용역비'!$A$4:$C$8"}</definedName>
    <definedName name="QAZX" localSheetId="5">#N/A</definedName>
    <definedName name="Qe앨" localSheetId="5">#REF!</definedName>
    <definedName name="qi" localSheetId="5">#N/A</definedName>
    <definedName name="QL" localSheetId="5">#N/A</definedName>
    <definedName name="QLQL" localSheetId="11">#REF!</definedName>
    <definedName name="QLQL" localSheetId="9">#REF!</definedName>
    <definedName name="QLQL" localSheetId="5">#REF!</definedName>
    <definedName name="QQ" localSheetId="5">#N/A</definedName>
    <definedName name="QQQ" localSheetId="11">#REF!</definedName>
    <definedName name="QQQ" localSheetId="9">#REF!</definedName>
    <definedName name="QQQ" localSheetId="5">#N/A</definedName>
    <definedName name="qqqq" localSheetId="11">#REF!</definedName>
    <definedName name="qqqq" localSheetId="9">#REF!</definedName>
    <definedName name="qqqq" localSheetId="5">#N/A</definedName>
    <definedName name="QQQQQ" localSheetId="5">#N/A</definedName>
    <definedName name="qqqqqq" localSheetId="11">#REF!</definedName>
    <definedName name="qqqqqq" localSheetId="9">#REF!</definedName>
    <definedName name="qqqqqq" localSheetId="5">#N/A</definedName>
    <definedName name="qu" localSheetId="5">#REF!</definedName>
    <definedName name="QW" localSheetId="5">#N/A</definedName>
    <definedName name="QWDC" localSheetId="5">#N/A</definedName>
    <definedName name="qwe" localSheetId="5">#N/A</definedName>
    <definedName name="QWER" localSheetId="5">#N/A</definedName>
    <definedName name="qwreq" localSheetId="14" hidden="1">#REF!</definedName>
    <definedName name="qwreq" localSheetId="15" hidden="1">#REF!</definedName>
    <definedName name="qwreq" localSheetId="3" hidden="1">#REF!</definedName>
    <definedName name="qwreq" localSheetId="12" hidden="1">#REF!</definedName>
    <definedName name="qwreq" localSheetId="2" hidden="1">#REF!</definedName>
    <definedName name="qwreq" hidden="1">#REF!</definedName>
    <definedName name="QWS" localSheetId="14" hidden="1">#REF!</definedName>
    <definedName name="QWS" localSheetId="15" hidden="1">#REF!</definedName>
    <definedName name="QWS" localSheetId="3" hidden="1">#REF!</definedName>
    <definedName name="QWS" localSheetId="12" hidden="1">#REF!</definedName>
    <definedName name="QWS" localSheetId="2" hidden="1">#REF!</definedName>
    <definedName name="QWS" hidden="1">#REF!</definedName>
    <definedName name="QWSD" localSheetId="5">#N/A</definedName>
    <definedName name="QWSDERTY" localSheetId="5">#N/A</definedName>
    <definedName name="qww" localSheetId="5">#N/A</definedName>
    <definedName name="qyk" localSheetId="5" hidden="1">{"'용역비'!$A$4:$C$8"}</definedName>
    <definedName name="qyk" hidden="1">{"'용역비'!$A$4:$C$8"}</definedName>
    <definedName name="R.C" localSheetId="11">#REF!</definedName>
    <definedName name="R.C" localSheetId="9">#REF!</definedName>
    <definedName name="R.C" localSheetId="5">#N/A</definedName>
    <definedName name="R.C노" localSheetId="11">#REF!</definedName>
    <definedName name="R.C노" localSheetId="9">#REF!</definedName>
    <definedName name="R.C노" localSheetId="5">#N/A</definedName>
    <definedName name="RACE_WAY" localSheetId="5">#N/A</definedName>
    <definedName name="RACK" localSheetId="11">#REF!</definedName>
    <definedName name="RACK" localSheetId="9">#REF!</definedName>
    <definedName name="RACK" localSheetId="5">#N/A</definedName>
    <definedName name="RAD" localSheetId="5">#N/A</definedName>
    <definedName name="range1" localSheetId="5">#N/A</definedName>
    <definedName name="range2" localSheetId="5">#N/A</definedName>
    <definedName name="range3" localSheetId="5">#N/A</definedName>
    <definedName name="RB" localSheetId="5">#N/A</definedName>
    <definedName name="_xlnm.Recorder" localSheetId="5">#REF!</definedName>
    <definedName name="rff" localSheetId="11">#REF!</definedName>
    <definedName name="rff" localSheetId="9">#REF!</definedName>
    <definedName name="rff" localSheetId="5">#N/A</definedName>
    <definedName name="RFYIFIOYGOPIO" localSheetId="5" hidden="1">#REF!</definedName>
    <definedName name="RFYIFIOYGOPIO" hidden="1">#REF!</definedName>
    <definedName name="RG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RGRG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RGR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RH" localSheetId="5" hidden="1">{"'용역비'!$A$4:$C$8"}</definedName>
    <definedName name="RH" hidden="1">{"'용역비'!$A$4:$C$8"}</definedName>
    <definedName name="rhkstp" hidden="1">{#N/A,#N/A,FALSE,"DAOCM 2차 검토"}</definedName>
    <definedName name="riipd" localSheetId="11">#REF!</definedName>
    <definedName name="riipd" localSheetId="9">#REF!</definedName>
    <definedName name="riipd" localSheetId="5">#N/A</definedName>
    <definedName name="RK" localSheetId="14" hidden="1">#REF!</definedName>
    <definedName name="RK" localSheetId="15" hidden="1">#REF!</definedName>
    <definedName name="RK" localSheetId="3" hidden="1">#REF!</definedName>
    <definedName name="RK" localSheetId="12" hidden="1">#REF!</definedName>
    <definedName name="RK" localSheetId="2" hidden="1">#REF!</definedName>
    <definedName name="RK" localSheetId="11" hidden="1">#REF!</definedName>
    <definedName name="RK" localSheetId="9" hidden="1">#REF!</definedName>
    <definedName name="RK" localSheetId="5" hidden="1">#N/A</definedName>
    <definedName name="RK" hidden="1">#REF!</definedName>
    <definedName name="RKFL" localSheetId="11">#REF!</definedName>
    <definedName name="RKFL" localSheetId="9">#REF!</definedName>
    <definedName name="RKFL" localSheetId="5">#REF!</definedName>
    <definedName name="rkqwl" localSheetId="11">#REF!</definedName>
    <definedName name="rkqwl" localSheetId="9">#REF!</definedName>
    <definedName name="rkqwl" localSheetId="5">#N/A</definedName>
    <definedName name="RKS" localSheetId="5" hidden="1">{#N/A,#N/A,FALSE,"이정표"}</definedName>
    <definedName name="RKS" hidden="1">{#N/A,#N/A,FALSE,"이정표"}</definedName>
    <definedName name="rkstjs" localSheetId="5">한전불입금!rkstjs</definedName>
    <definedName name="rkstjs">[0]!rkstjs</definedName>
    <definedName name="RL" localSheetId="11">#REF!</definedName>
    <definedName name="RL" localSheetId="9">#REF!</definedName>
    <definedName name="RL" localSheetId="5">#N/A</definedName>
    <definedName name="rla" localSheetId="5">#N/A</definedName>
    <definedName name="rlr" localSheetId="5">#N/A</definedName>
    <definedName name="Rl이" localSheetId="5">#REF!</definedName>
    <definedName name="RO110___0" localSheetId="5">#REF!</definedName>
    <definedName name="rounddown" localSheetId="5">#N/A</definedName>
    <definedName name="Royalty" hidden="1">{#N/A,#N/A,FALSE,"Sheet1"}</definedName>
    <definedName name="RPE" localSheetId="5">#N/A</definedName>
    <definedName name="RR" localSheetId="5">#N/A</definedName>
    <definedName name="RRR" localSheetId="5" hidden="1">{#N/A,#N/A,FALSE,"포장2"}</definedName>
    <definedName name="RT" localSheetId="11">#REF!,#REF!,#REF!</definedName>
    <definedName name="RT" localSheetId="9">#REF!,#REF!,#REF!</definedName>
    <definedName name="RT" localSheetId="5">#N/A</definedName>
    <definedName name="RTGH" localSheetId="5" hidden="1">{"'용역비'!$A$4:$C$8"}</definedName>
    <definedName name="RTGH" hidden="1">{"'용역비'!$A$4:$C$8"}</definedName>
    <definedName name="rth" localSheetId="14" hidden="1">#REF!</definedName>
    <definedName name="rth" localSheetId="15" hidden="1">#REF!</definedName>
    <definedName name="rth" localSheetId="3" hidden="1">#REF!</definedName>
    <definedName name="rth" localSheetId="2" hidden="1">#REF!</definedName>
    <definedName name="rth" hidden="1">#REF!</definedName>
    <definedName name="RTR" localSheetId="5">#N/A</definedName>
    <definedName name="RTS" localSheetId="5">#N/A</definedName>
    <definedName name="RTU" localSheetId="11">#REF!</definedName>
    <definedName name="RTU" localSheetId="9">#REF!</definedName>
    <definedName name="RTU" localSheetId="5">#N/A</definedName>
    <definedName name="RTU노" localSheetId="11">#REF!</definedName>
    <definedName name="RTU노" localSheetId="9">#REF!</definedName>
    <definedName name="RTU노" localSheetId="5">#N/A</definedName>
    <definedName name="RTU단" localSheetId="11">#REF!</definedName>
    <definedName name="RTU단" localSheetId="9">#REF!</definedName>
    <definedName name="RTU단" localSheetId="5">#N/A</definedName>
    <definedName name="RTU단노" localSheetId="11">#REF!</definedName>
    <definedName name="RTU단노" localSheetId="9">#REF!</definedName>
    <definedName name="RTU단노" localSheetId="5">#N/A</definedName>
    <definedName name="RTU단재" localSheetId="11">#REF!</definedName>
    <definedName name="RTU단재" localSheetId="9">#REF!</definedName>
    <definedName name="RTU단재" localSheetId="5">#N/A</definedName>
    <definedName name="rty" localSheetId="5">#N/A</definedName>
    <definedName name="RUS" localSheetId="5">#N/A</definedName>
    <definedName name="Rx" localSheetId="5">#N/A</definedName>
    <definedName name="RYUIRYU" localSheetId="5" hidden="1">{"'용역비'!$A$4:$C$8"}</definedName>
    <definedName name="RYUIRYU" hidden="1">{"'용역비'!$A$4:$C$8"}</definedName>
    <definedName name="ryuk" localSheetId="5" hidden="1">{"'용역비'!$A$4:$C$8"}</definedName>
    <definedName name="ryuk" hidden="1">{"'용역비'!$A$4:$C$8"}</definedName>
    <definedName name="s" localSheetId="12" hidden="1">{#N/A,#N/A,FALSE,"CCTV"}</definedName>
    <definedName name="S" localSheetId="11">#REF!</definedName>
    <definedName name="S" localSheetId="9">#REF!</definedName>
    <definedName name="s" localSheetId="5" hidden="1">{#N/A,#N/A,FALSE,"CCTV"}</definedName>
    <definedName name="S.1" localSheetId="5">#N/A</definedName>
    <definedName name="S.2" localSheetId="5">#N/A</definedName>
    <definedName name="S.3" localSheetId="5">#N/A</definedName>
    <definedName name="S.4" localSheetId="5">#N/A</definedName>
    <definedName name="S_B" localSheetId="11">#REF!</definedName>
    <definedName name="S_B" localSheetId="9">#REF!</definedName>
    <definedName name="S_B" localSheetId="5">#N/A</definedName>
    <definedName name="S_B1" localSheetId="11">#REF!</definedName>
    <definedName name="S_B1" localSheetId="9">#REF!</definedName>
    <definedName name="S_B1" localSheetId="5">#N/A</definedName>
    <definedName name="S_B2" localSheetId="5">#N/A</definedName>
    <definedName name="S_B3" localSheetId="5">#N/A</definedName>
    <definedName name="S_BB" localSheetId="5">#N/A</definedName>
    <definedName name="S_BU" localSheetId="5">#N/A</definedName>
    <definedName name="S_EF" localSheetId="5">#N/A</definedName>
    <definedName name="S_G" localSheetId="11">#REF!</definedName>
    <definedName name="S_G" localSheetId="9">#REF!</definedName>
    <definedName name="S_G" localSheetId="5">#N/A</definedName>
    <definedName name="S_G1" localSheetId="11">#REF!</definedName>
    <definedName name="S_G1" localSheetId="9">#REF!</definedName>
    <definedName name="S_G1" localSheetId="5">#N/A</definedName>
    <definedName name="S_G2" localSheetId="5">#N/A</definedName>
    <definedName name="S_G3" localSheetId="5">#N/A</definedName>
    <definedName name="S_R" localSheetId="11">#REF!</definedName>
    <definedName name="S_R" localSheetId="9">#REF!</definedName>
    <definedName name="S_R" localSheetId="5">#N/A</definedName>
    <definedName name="S_R1" localSheetId="11">#REF!</definedName>
    <definedName name="S_R1" localSheetId="9">#REF!</definedName>
    <definedName name="S_R1" localSheetId="5">#N/A</definedName>
    <definedName name="S_R2" localSheetId="5">#N/A</definedName>
    <definedName name="S_W개발제외노무비" localSheetId="5">#N/A</definedName>
    <definedName name="S_X" localSheetId="11">#REF!</definedName>
    <definedName name="S_X" localSheetId="9">#REF!</definedName>
    <definedName name="S_X" localSheetId="5">#N/A</definedName>
    <definedName name="S_X1" localSheetId="11">#REF!</definedName>
    <definedName name="S_X1" localSheetId="9">#REF!</definedName>
    <definedName name="S_X1" localSheetId="5">#N/A</definedName>
    <definedName name="S_X2" localSheetId="5">#N/A</definedName>
    <definedName name="S_Y" localSheetId="11">#REF!</definedName>
    <definedName name="S_Y" localSheetId="9">#REF!</definedName>
    <definedName name="S_Y" localSheetId="5">#N/A</definedName>
    <definedName name="S_Y1" localSheetId="11">#REF!</definedName>
    <definedName name="S_Y1" localSheetId="9">#REF!</definedName>
    <definedName name="S_Y1" localSheetId="5">#N/A</definedName>
    <definedName name="S_Y2" localSheetId="5">#N/A</definedName>
    <definedName name="S_Z" localSheetId="11">#REF!</definedName>
    <definedName name="S_Z" localSheetId="9">#REF!</definedName>
    <definedName name="S_Z" localSheetId="5">#N/A</definedName>
    <definedName name="S_Z1" localSheetId="11">#REF!</definedName>
    <definedName name="S_Z1" localSheetId="9">#REF!</definedName>
    <definedName name="S_Z1" localSheetId="5">#N/A</definedName>
    <definedName name="S_Z2" localSheetId="5">#N/A</definedName>
    <definedName name="S10FL" localSheetId="5">#N/A</definedName>
    <definedName name="S10FR" localSheetId="5">#N/A</definedName>
    <definedName name="S10L" localSheetId="5">#N/A</definedName>
    <definedName name="S10R" localSheetId="5">#N/A</definedName>
    <definedName name="S10RL" localSheetId="5">#N/A</definedName>
    <definedName name="S10RR" localSheetId="5">#N/A</definedName>
    <definedName name="S10TL" localSheetId="5">#N/A</definedName>
    <definedName name="S10TR" localSheetId="5">#N/A</definedName>
    <definedName name="S2L" localSheetId="5">#N/A</definedName>
    <definedName name="S3FL" localSheetId="5">#N/A</definedName>
    <definedName name="S3FR" localSheetId="5">#N/A</definedName>
    <definedName name="S3L" localSheetId="5">#N/A</definedName>
    <definedName name="S3R" localSheetId="5">#N/A</definedName>
    <definedName name="S3RL" localSheetId="5">#N/A</definedName>
    <definedName name="S3RR" localSheetId="5">#N/A</definedName>
    <definedName name="S3TL" localSheetId="5">#N/A</definedName>
    <definedName name="S3TR" localSheetId="5">#N/A</definedName>
    <definedName name="S4FL" localSheetId="5">#N/A</definedName>
    <definedName name="S4FR" localSheetId="5">#N/A</definedName>
    <definedName name="S4L" localSheetId="5">#N/A</definedName>
    <definedName name="S4R" localSheetId="5">#N/A</definedName>
    <definedName name="S4RL" localSheetId="5">#N/A</definedName>
    <definedName name="S4RR" localSheetId="5">#N/A</definedName>
    <definedName name="S4TL" localSheetId="5">#N/A</definedName>
    <definedName name="S4TR" localSheetId="5">#N/A</definedName>
    <definedName name="S5FL" localSheetId="5">#N/A</definedName>
    <definedName name="S5FR" localSheetId="5">#N/A</definedName>
    <definedName name="S5L" localSheetId="5">#N/A</definedName>
    <definedName name="S5R" localSheetId="5">#N/A</definedName>
    <definedName name="S5RL" localSheetId="5">#N/A</definedName>
    <definedName name="S5RR" localSheetId="5">#N/A</definedName>
    <definedName name="S5TL" localSheetId="5">#N/A</definedName>
    <definedName name="S5TR" localSheetId="5">#N/A</definedName>
    <definedName name="S6FL" localSheetId="5">#N/A</definedName>
    <definedName name="S6FR" localSheetId="5">#N/A</definedName>
    <definedName name="S6L" localSheetId="5">#N/A</definedName>
    <definedName name="S6R" localSheetId="5">#N/A</definedName>
    <definedName name="S6RL" localSheetId="5">#N/A</definedName>
    <definedName name="S6RR" localSheetId="5">#N/A</definedName>
    <definedName name="S6TL" localSheetId="5">#N/A</definedName>
    <definedName name="S6TR" localSheetId="5">#N/A</definedName>
    <definedName name="S7FL" localSheetId="5">#N/A</definedName>
    <definedName name="S7FR" localSheetId="5">#N/A</definedName>
    <definedName name="S7L" localSheetId="5">#N/A</definedName>
    <definedName name="S7R" localSheetId="5">#N/A</definedName>
    <definedName name="S7RL" localSheetId="5">#N/A</definedName>
    <definedName name="S7RR" localSheetId="5">#N/A</definedName>
    <definedName name="S7TL" localSheetId="5">#N/A</definedName>
    <definedName name="S7TR" localSheetId="5">#N/A</definedName>
    <definedName name="S8FL" localSheetId="5">#N/A</definedName>
    <definedName name="S8FR" localSheetId="5">#N/A</definedName>
    <definedName name="S8L" localSheetId="5">#N/A</definedName>
    <definedName name="S8R" localSheetId="5">#N/A</definedName>
    <definedName name="S8RL" localSheetId="5">#N/A</definedName>
    <definedName name="S8RR" localSheetId="5">#N/A</definedName>
    <definedName name="S8TL" localSheetId="5">#N/A</definedName>
    <definedName name="S8TR" localSheetId="5">#N/A</definedName>
    <definedName name="S9FL" localSheetId="5">#N/A</definedName>
    <definedName name="S9FR" localSheetId="5">#N/A</definedName>
    <definedName name="S9L" localSheetId="5">#N/A</definedName>
    <definedName name="S9R" localSheetId="5">#N/A</definedName>
    <definedName name="S9RL" localSheetId="5">#N/A</definedName>
    <definedName name="S9RR" localSheetId="5">#N/A</definedName>
    <definedName name="S9TL" localSheetId="5">#N/A</definedName>
    <definedName name="S9TR" localSheetId="5">#N/A</definedName>
    <definedName name="SADDDFGH" localSheetId="5">#N/A</definedName>
    <definedName name="SADE" localSheetId="5">#N/A</definedName>
    <definedName name="SALI" localSheetId="5">#N/A</definedName>
    <definedName name="sample" localSheetId="5">#N/A</definedName>
    <definedName name="SAN" localSheetId="11">#REF!</definedName>
    <definedName name="SAN" localSheetId="9">#REF!</definedName>
    <definedName name="SAN" localSheetId="5">#N/A</definedName>
    <definedName name="sck" localSheetId="5">#N/A</definedName>
    <definedName name="SD" localSheetId="5" hidden="1">{"'용역비'!$A$4:$C$8"}</definedName>
    <definedName name="SD" hidden="1">{"'용역비'!$A$4:$C$8"}</definedName>
    <definedName name="sdakfj" localSheetId="11">#REF!</definedName>
    <definedName name="sdakfj" localSheetId="9">#REF!</definedName>
    <definedName name="sdakfj" localSheetId="5">#REF!</definedName>
    <definedName name="SdAS" localSheetId="5" hidden="1">#N/A</definedName>
    <definedName name="SdAS" hidden="1">#REF!</definedName>
    <definedName name="SDATA" localSheetId="11">#REF!</definedName>
    <definedName name="SDATA" localSheetId="9">#REF!</definedName>
    <definedName name="SDATA" localSheetId="5">#N/A</definedName>
    <definedName name="SDCFG\" localSheetId="5" hidden="1">{#N/A,#N/A,FALSE,"운반시간"}</definedName>
    <definedName name="SDCFG\" hidden="1">{#N/A,#N/A,FALSE,"운반시간"}</definedName>
    <definedName name="SDF" localSheetId="5">#REF!</definedName>
    <definedName name="SDFHK" localSheetId="11">#REF!</definedName>
    <definedName name="SDFHK" localSheetId="9">#REF!</definedName>
    <definedName name="SDFHK" localSheetId="5">#N/A</definedName>
    <definedName name="sdfjk" localSheetId="11">#REF!</definedName>
    <definedName name="sdfjk" localSheetId="9">#REF!</definedName>
    <definedName name="sdfjk" localSheetId="5">#REF!</definedName>
    <definedName name="sdjfkl" localSheetId="11">#REF!</definedName>
    <definedName name="sdjfkl" localSheetId="9">#REF!</definedName>
    <definedName name="sdjfkl" localSheetId="5">#REF!</definedName>
    <definedName name="SDJI" localSheetId="11">#REF!</definedName>
    <definedName name="SDJI" localSheetId="9">#REF!</definedName>
    <definedName name="SDJI" localSheetId="5">#N/A</definedName>
    <definedName name="sdryhj" localSheetId="5" hidden="1">{"'용역비'!$A$4:$C$8"}</definedName>
    <definedName name="sdryhj" hidden="1">{"'용역비'!$A$4:$C$8"}</definedName>
    <definedName name="SE" localSheetId="5" hidden="1">{"'용역비'!$A$4:$C$8"}</definedName>
    <definedName name="SE" hidden="1">{"'용역비'!$A$4:$C$8"}</definedName>
    <definedName name="SEP." localSheetId="5">#N/A</definedName>
    <definedName name="server" localSheetId="5">#N/A</definedName>
    <definedName name="SET" localSheetId="5">#N/A</definedName>
    <definedName name="SEXCV" localSheetId="5">#N/A</definedName>
    <definedName name="sf" hidden="1">#N/A</definedName>
    <definedName name="sfdbd" localSheetId="11">#REF!</definedName>
    <definedName name="sfdbd" localSheetId="9">#REF!</definedName>
    <definedName name="sfdbd" localSheetId="5">#N/A</definedName>
    <definedName name="sfdgsd" localSheetId="14" hidden="1">#REF!</definedName>
    <definedName name="sfdgsd" localSheetId="15" hidden="1">#REF!</definedName>
    <definedName name="sfdgsd" localSheetId="3" hidden="1">#REF!</definedName>
    <definedName name="sfdgsd" localSheetId="12" hidden="1">#REF!</definedName>
    <definedName name="sfdgsd" localSheetId="2" hidden="1">#REF!</definedName>
    <definedName name="sfdgsd" hidden="1">#REF!</definedName>
    <definedName name="sfgsdfd" localSheetId="14" hidden="1">#REF!</definedName>
    <definedName name="sfgsdfd" localSheetId="15" hidden="1">#REF!</definedName>
    <definedName name="sfgsdfd" localSheetId="3" hidden="1">#REF!</definedName>
    <definedName name="sfgsdfd" localSheetId="12" hidden="1">#REF!</definedName>
    <definedName name="sfgsdfd" localSheetId="2" hidden="1">#REF!</definedName>
    <definedName name="sfgsdfd" hidden="1">#REF!</definedName>
    <definedName name="SFSDFS" localSheetId="5">#N/A</definedName>
    <definedName name="SG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S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SGARETER" localSheetId="14" hidden="1">#REF!</definedName>
    <definedName name="SGARETER" localSheetId="15" hidden="1">#REF!</definedName>
    <definedName name="SGARETER" localSheetId="3" hidden="1">#REF!</definedName>
    <definedName name="SGARETER" localSheetId="12" hidden="1">#REF!</definedName>
    <definedName name="SGARETER" localSheetId="2" hidden="1">#REF!</definedName>
    <definedName name="SGARETER" hidden="1">#REF!</definedName>
    <definedName name="SH" localSheetId="5">#N/A</definedName>
    <definedName name="SH10L" localSheetId="5">#N/A</definedName>
    <definedName name="SH10R" localSheetId="5">#N/A</definedName>
    <definedName name="SH3L" localSheetId="5">#N/A</definedName>
    <definedName name="SH3R" localSheetId="5">#N/A</definedName>
    <definedName name="SH4L" localSheetId="5">#N/A</definedName>
    <definedName name="SH4R" localSheetId="5">#N/A</definedName>
    <definedName name="SH5L" localSheetId="5">#N/A</definedName>
    <definedName name="SH5R" localSheetId="5">#N/A</definedName>
    <definedName name="SH6L" localSheetId="5">#N/A</definedName>
    <definedName name="SH6R" localSheetId="5">#N/A</definedName>
    <definedName name="SH7L" localSheetId="5">#N/A</definedName>
    <definedName name="SH7R" localSheetId="5">#N/A</definedName>
    <definedName name="SH8L" localSheetId="5">#N/A</definedName>
    <definedName name="SH8R" localSheetId="5">#N/A</definedName>
    <definedName name="SH9L" localSheetId="5">#N/A</definedName>
    <definedName name="SH9R" localSheetId="5">#N/A</definedName>
    <definedName name="SHDLAEKSRKTNWJD" localSheetId="5">#N/A</definedName>
    <definedName name="sheet1" localSheetId="5">#N/A</definedName>
    <definedName name="SHEET2" localSheetId="5">#N/A</definedName>
    <definedName name="SHEET3" localSheetId="5">#N/A</definedName>
    <definedName name="SHEET56" localSheetId="5">#N/A</definedName>
    <definedName name="SHO" localSheetId="5">#N/A</definedName>
    <definedName name="SHOE10L" localSheetId="5">#N/A</definedName>
    <definedName name="SHOE10R" localSheetId="5">#N/A</definedName>
    <definedName name="SHOE3L" localSheetId="5">#N/A</definedName>
    <definedName name="SHOE3R" localSheetId="5">#N/A</definedName>
    <definedName name="SHOE4L" localSheetId="5">#N/A</definedName>
    <definedName name="SHOE4R" localSheetId="5">#N/A</definedName>
    <definedName name="SHOE5L" localSheetId="5">#N/A</definedName>
    <definedName name="SHOE5R" localSheetId="5">#N/A</definedName>
    <definedName name="SHOE6L" localSheetId="5">#N/A</definedName>
    <definedName name="SHOE6R" localSheetId="5">#N/A</definedName>
    <definedName name="SHOE7L" localSheetId="5">#N/A</definedName>
    <definedName name="SHOE7R" localSheetId="5">#N/A</definedName>
    <definedName name="SHOE8L" localSheetId="5">#N/A</definedName>
    <definedName name="SHOE8R" localSheetId="5">#N/A</definedName>
    <definedName name="SHOE9L" localSheetId="5">#N/A</definedName>
    <definedName name="SHOE9R" localSheetId="5">#N/A</definedName>
    <definedName name="SHT" localSheetId="5">#N/A</definedName>
    <definedName name="SIDE" localSheetId="5">#N/A</definedName>
    <definedName name="SIGCK1" localSheetId="5">#N/A</definedName>
    <definedName name="SIGCK2" localSheetId="5">#N/A</definedName>
    <definedName name="sigy" localSheetId="5">#N/A</definedName>
    <definedName name="SIGY1" localSheetId="5">#N/A</definedName>
    <definedName name="SIGY2" localSheetId="5">#N/A</definedName>
    <definedName name="SIL" localSheetId="5">#N/A</definedName>
    <definedName name="sjrhei" localSheetId="11">#REF!</definedName>
    <definedName name="sjrhei" localSheetId="9">#REF!</definedName>
    <definedName name="sjrhei" localSheetId="5">#N/A</definedName>
    <definedName name="SJS" localSheetId="5">#N/A</definedName>
    <definedName name="SK" localSheetId="5">#N/A</definedName>
    <definedName name="SK10L" localSheetId="5">#N/A</definedName>
    <definedName name="SK10R" localSheetId="5">#N/A</definedName>
    <definedName name="SK3L" localSheetId="5">#N/A</definedName>
    <definedName name="SK3R" localSheetId="5">#N/A</definedName>
    <definedName name="SK4L" localSheetId="5">#N/A</definedName>
    <definedName name="SK4R" localSheetId="5">#N/A</definedName>
    <definedName name="SK5L" localSheetId="5">#N/A</definedName>
    <definedName name="SK5R" localSheetId="5">#N/A</definedName>
    <definedName name="SK6L" localSheetId="5">#N/A</definedName>
    <definedName name="SK6R" localSheetId="5">#N/A</definedName>
    <definedName name="SK7L" localSheetId="5">#N/A</definedName>
    <definedName name="SK7R" localSheetId="5">#N/A</definedName>
    <definedName name="SK8L" localSheetId="5">#N/A</definedName>
    <definedName name="SK8R" localSheetId="5">#N/A</definedName>
    <definedName name="SK9L" localSheetId="5">#N/A</definedName>
    <definedName name="SK9R" localSheetId="5">#N/A</definedName>
    <definedName name="skadjf" localSheetId="11">#REF!</definedName>
    <definedName name="skadjf" localSheetId="9">#REF!</definedName>
    <definedName name="skadjf" localSheetId="5">#REF!</definedName>
    <definedName name="SKE" localSheetId="5">#N/A</definedName>
    <definedName name="SKE10L" localSheetId="5">#N/A</definedName>
    <definedName name="SKE10R" localSheetId="5">#N/A</definedName>
    <definedName name="SKE3L" localSheetId="5">#N/A</definedName>
    <definedName name="SKE3R" localSheetId="5">#N/A</definedName>
    <definedName name="SKE4L" localSheetId="5">#N/A</definedName>
    <definedName name="SKE4R" localSheetId="5">#N/A</definedName>
    <definedName name="SKE5L" localSheetId="5">#N/A</definedName>
    <definedName name="SKE5R" localSheetId="5">#N/A</definedName>
    <definedName name="SKE6L" localSheetId="5">#N/A</definedName>
    <definedName name="SKE6R" localSheetId="5">#N/A</definedName>
    <definedName name="SKE7L" localSheetId="5">#N/A</definedName>
    <definedName name="SKE7R" localSheetId="5">#N/A</definedName>
    <definedName name="SKE8L" localSheetId="5">#N/A</definedName>
    <definedName name="SKE8R" localSheetId="5">#N/A</definedName>
    <definedName name="SKE9L" localSheetId="5">#N/A</definedName>
    <definedName name="SKE9R" localSheetId="5">#N/A</definedName>
    <definedName name="SKEW" localSheetId="5">#N/A</definedName>
    <definedName name="SKIN" localSheetId="5">#N/A</definedName>
    <definedName name="sksksk" localSheetId="5">#N/A</definedName>
    <definedName name="SLAB1" localSheetId="5">#N/A</definedName>
    <definedName name="SLAB2" localSheetId="5">#N/A</definedName>
    <definedName name="SLAB3" localSheetId="5">#N/A</definedName>
    <definedName name="slc" localSheetId="5">#N/A</definedName>
    <definedName name="SLEEVE" localSheetId="5">#N/A</definedName>
    <definedName name="SLFE" localSheetId="5">#N/A</definedName>
    <definedName name="SLFO" localSheetId="5">#N/A</definedName>
    <definedName name="SLID" localSheetId="5">#REF!</definedName>
    <definedName name="slo" localSheetId="5">#N/A</definedName>
    <definedName name="SMP" localSheetId="5">#N/A</definedName>
    <definedName name="SNWJD" hidden="1">{#N/A,#N/A,FALSE,"9612"}</definedName>
    <definedName name="SOCKET" localSheetId="5">#N/A</definedName>
    <definedName name="SOIL" localSheetId="5">#N/A</definedName>
    <definedName name="SORT" localSheetId="14" hidden="1">#REF!</definedName>
    <definedName name="SORT" localSheetId="15" hidden="1">#REF!</definedName>
    <definedName name="SORT" localSheetId="3" hidden="1">#REF!</definedName>
    <definedName name="SORT" localSheetId="2" hidden="1">#REF!</definedName>
    <definedName name="SORT" localSheetId="11" hidden="1">#REF!</definedName>
    <definedName name="SORT" localSheetId="9" hidden="1">#REF!</definedName>
    <definedName name="SORT" localSheetId="5" hidden="1">#REF!</definedName>
    <definedName name="SORT" hidden="1">#REF!</definedName>
    <definedName name="SPA" localSheetId="5">#N/A</definedName>
    <definedName name="SPACE" localSheetId="5">#N/A</definedName>
    <definedName name="SPEC" localSheetId="11">#REF!</definedName>
    <definedName name="SPEC" localSheetId="9">#REF!</definedName>
    <definedName name="SPEC" localSheetId="5">#N/A</definedName>
    <definedName name="SPP_백__PIPE_100A_단중" localSheetId="5">#N/A</definedName>
    <definedName name="SPP_백__PIPE_125A_단중" localSheetId="5">#N/A</definedName>
    <definedName name="SPP_백__PIPE_150A_단중" localSheetId="5">#N/A</definedName>
    <definedName name="SPP_백__PIPE_15A_단중" localSheetId="5">#N/A</definedName>
    <definedName name="SPP_백__PIPE_200A_단중" localSheetId="5">#N/A</definedName>
    <definedName name="SPP_백__PIPE_20A_단중" localSheetId="5">#N/A</definedName>
    <definedName name="SPP_백__PIPE_250A_단중" localSheetId="5">#N/A</definedName>
    <definedName name="SPP_백__PIPE_25A_단중" localSheetId="5">#N/A</definedName>
    <definedName name="SPP_백__PIPE_300A_단중" localSheetId="5">#N/A</definedName>
    <definedName name="SPP_백__PIPE_32A_단중" localSheetId="5">#N/A</definedName>
    <definedName name="SPP_백__PIPE_350A_단중" localSheetId="5">#N/A</definedName>
    <definedName name="SPP_백__PIPE_400A_단중" localSheetId="5">#N/A</definedName>
    <definedName name="SPP_백__PIPE_40A_단중" localSheetId="5">#N/A</definedName>
    <definedName name="SPP_백__PIPE_450A_단중" localSheetId="5">#N/A</definedName>
    <definedName name="SPP_백__PIPE_500A_단중" localSheetId="5">#N/A</definedName>
    <definedName name="SPP_백__PIPE_50A_단중" localSheetId="5">#N/A</definedName>
    <definedName name="SPP_백__PIPE_65A_단중" localSheetId="5">#N/A</definedName>
    <definedName name="SPP_백__PIPE_80A_단중" localSheetId="5">#N/A</definedName>
    <definedName name="SPPS_PIPE_100A_40S_단중" localSheetId="5">#N/A</definedName>
    <definedName name="SPPS_PIPE_125A_40S_단중" localSheetId="5">#N/A</definedName>
    <definedName name="SPPS_PIPE_150A_40S_단중" localSheetId="5">#N/A</definedName>
    <definedName name="SPPS_PIPE_15A_40S_단중" localSheetId="5">#N/A</definedName>
    <definedName name="SPPS_PIPE_200A_40S_단중" localSheetId="5">#N/A</definedName>
    <definedName name="SPPS_PIPE_20A_40S_단중" localSheetId="5">#N/A</definedName>
    <definedName name="SPPS_PIPE_250A_40S_단중" localSheetId="5">#N/A</definedName>
    <definedName name="SPPS_PIPE_25A_40S_단중" localSheetId="5">#N/A</definedName>
    <definedName name="SPPS_PIPE_300A_40S_단중" localSheetId="5">#N/A</definedName>
    <definedName name="SPPS_PIPE_32A_40S_단중" localSheetId="5">#N/A</definedName>
    <definedName name="SPPS_PIPE_350A_40S_단중" localSheetId="5">#N/A</definedName>
    <definedName name="SPPS_PIPE_400A_40S_단중" localSheetId="5">#N/A</definedName>
    <definedName name="SPPS_PIPE_40A_40S_단중" localSheetId="5">#N/A</definedName>
    <definedName name="SPPS_PIPE_450A_40S_단중" localSheetId="5">#N/A</definedName>
    <definedName name="SPPS_PIPE_500A_40S_단중" localSheetId="5">#N/A</definedName>
    <definedName name="SPPS_PIPE_50A_40S_단중" localSheetId="5">#N/A</definedName>
    <definedName name="SPPS_PIPE_65A_40S_단중" localSheetId="5">#N/A</definedName>
    <definedName name="SPPS_PIPE_80A_40S_단중" localSheetId="5">#N/A</definedName>
    <definedName name="sr" localSheetId="5">#N/A</definedName>
    <definedName name="srth" localSheetId="5" hidden="1">{"'용역비'!$A$4:$C$8"}</definedName>
    <definedName name="srth" hidden="1">{"'용역비'!$A$4:$C$8"}</definedName>
    <definedName name="SS" localSheetId="14" hidden="1">{"'단계별시설공사비'!$A$3:$K$51"}</definedName>
    <definedName name="SS" localSheetId="15" hidden="1">{"'단계별시설공사비'!$A$3:$K$51"}</definedName>
    <definedName name="SS" localSheetId="12" hidden="1">{"'단계별시설공사비'!$A$3:$K$51"}</definedName>
    <definedName name="SS" localSheetId="13" hidden="1">{"'단계별시설공사비'!$A$3:$K$51"}</definedName>
    <definedName name="SS" localSheetId="4" hidden="1">{"'단계별시설공사비'!$A$3:$K$51"}</definedName>
    <definedName name="SS" localSheetId="5" hidden="1">{"'단계별시설공사비'!$A$3:$K$51"}</definedName>
    <definedName name="SS" hidden="1">{"'단계별시설공사비'!$A$3:$K$51"}</definedName>
    <definedName name="SS10L" localSheetId="5">#N/A</definedName>
    <definedName name="SS10TR" localSheetId="5">#N/A</definedName>
    <definedName name="SS3L" localSheetId="5">#N/A</definedName>
    <definedName name="SS3R" localSheetId="5">#N/A</definedName>
    <definedName name="SS4L" localSheetId="5">#N/A</definedName>
    <definedName name="SS4R" localSheetId="5">#N/A</definedName>
    <definedName name="SS5L" localSheetId="5">#N/A</definedName>
    <definedName name="SS5R" localSheetId="5">#N/A</definedName>
    <definedName name="SS6L" localSheetId="5">#N/A</definedName>
    <definedName name="SS6R" localSheetId="5">#N/A</definedName>
    <definedName name="SS7L" localSheetId="5">#N/A</definedName>
    <definedName name="SS7R" localSheetId="5">#N/A</definedName>
    <definedName name="SS8L" localSheetId="5">#N/A</definedName>
    <definedName name="SS8R" localSheetId="5">#N/A</definedName>
    <definedName name="SS9L" localSheetId="5">#N/A</definedName>
    <definedName name="SS9R" localSheetId="5">#N/A</definedName>
    <definedName name="SSC10L" localSheetId="5">#N/A</definedName>
    <definedName name="SSC10R" localSheetId="5">#N/A</definedName>
    <definedName name="SSC3L" localSheetId="5">#N/A</definedName>
    <definedName name="SSC3R" localSheetId="5">#N/A</definedName>
    <definedName name="SSC4L" localSheetId="5">#N/A</definedName>
    <definedName name="SSC4R" localSheetId="5">#N/A</definedName>
    <definedName name="SSC5L" localSheetId="5">#N/A</definedName>
    <definedName name="SSC5R" localSheetId="5">#N/A</definedName>
    <definedName name="SSC6L" localSheetId="5">#N/A</definedName>
    <definedName name="SSC6R" localSheetId="5">#N/A</definedName>
    <definedName name="SSC7L" localSheetId="5">#N/A</definedName>
    <definedName name="SSC7R" localSheetId="5">#N/A</definedName>
    <definedName name="SSC8L" localSheetId="5">#N/A</definedName>
    <definedName name="SSC8R" localSheetId="5">#N/A</definedName>
    <definedName name="SSC9L" localSheetId="5">#N/A</definedName>
    <definedName name="SSC9R" localSheetId="5">#N/A</definedName>
    <definedName name="ssr" localSheetId="5">#N/A</definedName>
    <definedName name="SSS" localSheetId="5">#REF!</definedName>
    <definedName name="SSSSSS" localSheetId="11">#REF!</definedName>
    <definedName name="SSSSSS" localSheetId="9">#REF!</definedName>
    <definedName name="SSSSSS___0" localSheetId="11">#REF!</definedName>
    <definedName name="SSSSSS___0" localSheetId="9">#REF!</definedName>
    <definedName name="SSSSSS___11" localSheetId="11">#REF!</definedName>
    <definedName name="SSSSSS___11" localSheetId="9">#REF!</definedName>
    <definedName name="SSSSSS___12" localSheetId="11">#REF!</definedName>
    <definedName name="SSSSSS___12" localSheetId="9">#REF!</definedName>
    <definedName name="SSSSSS___8" localSheetId="11">#REF!</definedName>
    <definedName name="SSSSSS___8" localSheetId="9">#REF!</definedName>
    <definedName name="SST10L" localSheetId="5">#N/A</definedName>
    <definedName name="SST10R" localSheetId="5">#N/A</definedName>
    <definedName name="SST3L" localSheetId="5">#N/A</definedName>
    <definedName name="SST3R" localSheetId="5">#N/A</definedName>
    <definedName name="SST4L" localSheetId="5">#N/A</definedName>
    <definedName name="SST4R" localSheetId="5">#N/A</definedName>
    <definedName name="SST5L" localSheetId="5">#N/A</definedName>
    <definedName name="SST5R" localSheetId="5">#N/A</definedName>
    <definedName name="SST6L" localSheetId="5">#N/A</definedName>
    <definedName name="SST6R" localSheetId="5">#N/A</definedName>
    <definedName name="SST7L" localSheetId="5">#N/A</definedName>
    <definedName name="SST7R" localSheetId="5">#N/A</definedName>
    <definedName name="SST8L" localSheetId="5">#N/A</definedName>
    <definedName name="SST8R" localSheetId="5">#N/A</definedName>
    <definedName name="SST9L" localSheetId="5">#N/A</definedName>
    <definedName name="SST9R" localSheetId="5">#N/A</definedName>
    <definedName name="ssw" localSheetId="5">#N/A</definedName>
    <definedName name="SSZ10XL" localSheetId="5">#N/A</definedName>
    <definedName name="SSZ10XR" localSheetId="5">#N/A</definedName>
    <definedName name="SSZ10YL" localSheetId="5">#N/A</definedName>
    <definedName name="SSZ10YR" localSheetId="5">#N/A</definedName>
    <definedName name="SSZ3XL" localSheetId="5">#N/A</definedName>
    <definedName name="SSZ3XR" localSheetId="5">#N/A</definedName>
    <definedName name="SSZ3YL" localSheetId="5">#N/A</definedName>
    <definedName name="SSZ3YR" localSheetId="5">#N/A</definedName>
    <definedName name="SSZ4XL" localSheetId="5">#N/A</definedName>
    <definedName name="SSZ4XR" localSheetId="5">#N/A</definedName>
    <definedName name="SSZ4YL" localSheetId="5">#N/A</definedName>
    <definedName name="SSZ4YR" localSheetId="5">#N/A</definedName>
    <definedName name="SSZ5XL" localSheetId="5">#N/A</definedName>
    <definedName name="SSZ5XR" localSheetId="5">#N/A</definedName>
    <definedName name="SSZ5YL" localSheetId="5">#N/A</definedName>
    <definedName name="SSZ5YR" localSheetId="5">#N/A</definedName>
    <definedName name="SSZ6XL" localSheetId="5">#N/A</definedName>
    <definedName name="SSZ6XR" localSheetId="5">#N/A</definedName>
    <definedName name="SSZ6YL" localSheetId="5">#N/A</definedName>
    <definedName name="SSZ6YR" localSheetId="5">#N/A</definedName>
    <definedName name="SSZ7XL" localSheetId="5">#N/A</definedName>
    <definedName name="SSZ7XR" localSheetId="5">#N/A</definedName>
    <definedName name="SSZ7YL" localSheetId="5">#N/A</definedName>
    <definedName name="SSZ7YR" localSheetId="5">#N/A</definedName>
    <definedName name="SSZ8XL" localSheetId="5">#N/A</definedName>
    <definedName name="SSZ8XR" localSheetId="5">#N/A</definedName>
    <definedName name="SSZ8YL" localSheetId="5">#N/A</definedName>
    <definedName name="SSZ8YR" localSheetId="5">#N/A</definedName>
    <definedName name="SSZ9XL" localSheetId="5">#N/A</definedName>
    <definedName name="SSZ9XR" localSheetId="5">#N/A</definedName>
    <definedName name="SSZ9YL" localSheetId="5">#N/A</definedName>
    <definedName name="SSZ9YR" localSheetId="5">#N/A</definedName>
    <definedName name="SSZQ10L" localSheetId="5">#N/A</definedName>
    <definedName name="SSZQ10R" localSheetId="5">#N/A</definedName>
    <definedName name="SSZQ3L" localSheetId="5">#N/A</definedName>
    <definedName name="SSZQ3R" localSheetId="5">#N/A</definedName>
    <definedName name="SSZQ4L" localSheetId="5">#N/A</definedName>
    <definedName name="SSZQ4R" localSheetId="5">#N/A</definedName>
    <definedName name="SSZQ5L" localSheetId="5">#N/A</definedName>
    <definedName name="SSZQ5R" localSheetId="5">#N/A</definedName>
    <definedName name="SSZQ6L" localSheetId="5">#N/A</definedName>
    <definedName name="SSZQ6R" localSheetId="5">#N/A</definedName>
    <definedName name="SSZQ7L" localSheetId="5">#N/A</definedName>
    <definedName name="SSZQ7R" localSheetId="5">#N/A</definedName>
    <definedName name="SSZQ8L" localSheetId="5">#N/A</definedName>
    <definedName name="SSZQ8R" localSheetId="5">#N/A</definedName>
    <definedName name="SSZQ9L" localSheetId="5">#N/A</definedName>
    <definedName name="SSZQ9R" localSheetId="5">#N/A</definedName>
    <definedName name="ST" localSheetId="5">#N/A</definedName>
    <definedName name="START" localSheetId="5">#N/A</definedName>
    <definedName name="STEEL_GUTTER" localSheetId="5">#N/A</definedName>
    <definedName name="STS" localSheetId="5" hidden="1">{"'용역비'!$A$4:$C$8"}</definedName>
    <definedName name="STS" hidden="1">{"'용역비'!$A$4:$C$8"}</definedName>
    <definedName name="STS_PIPE_100A_10S_단중" localSheetId="5">#N/A</definedName>
    <definedName name="STS_PIPE_10A_10S_단중" localSheetId="5">#N/A</definedName>
    <definedName name="STS_PIPE_125A_10S_단중" localSheetId="5">#N/A</definedName>
    <definedName name="STS_PIPE_150A_10S_단중" localSheetId="5">#N/A</definedName>
    <definedName name="STS_PIPE_15A_10S_단중" localSheetId="5">#N/A</definedName>
    <definedName name="STS_PIPE_200A_10S_단중" localSheetId="5">#N/A</definedName>
    <definedName name="STS_PIPE_20A_10S_단중" localSheetId="5">#N/A</definedName>
    <definedName name="STS_PIPE_250A_10S_단중" localSheetId="5">#N/A</definedName>
    <definedName name="STS_PIPE_25A_10S_단중" localSheetId="5">#N/A</definedName>
    <definedName name="STS_PIPE_300A_10S_단중" localSheetId="5">#N/A</definedName>
    <definedName name="STS_PIPE_32A_10S_단중" localSheetId="5">#N/A</definedName>
    <definedName name="STS_PIPE_350A_10S_단중" localSheetId="5">#N/A</definedName>
    <definedName name="STS_PIPE_400A_10S_단중" localSheetId="5">#N/A</definedName>
    <definedName name="STS_PIPE_40A_10S_단중" localSheetId="5">#N/A</definedName>
    <definedName name="STS_PIPE_50A_10S_단중" localSheetId="5">#N/A</definedName>
    <definedName name="STS_PIPE_65A_10S_단중" localSheetId="5">#N/A</definedName>
    <definedName name="STS_PIPE_80A_10S_단중" localSheetId="5">#N/A</definedName>
    <definedName name="STS_PIPE_90A_10S_단중" localSheetId="5">#N/A</definedName>
    <definedName name="SUBT1" localSheetId="5">#N/A</definedName>
    <definedName name="SUBT2" localSheetId="11">#REF!</definedName>
    <definedName name="SUBT2" localSheetId="9">#REF!</definedName>
    <definedName name="SUBT2" localSheetId="5">#N/A</definedName>
    <definedName name="SUBT3" localSheetId="11">#REF!</definedName>
    <definedName name="SUBT3" localSheetId="9">#REF!</definedName>
    <definedName name="SUBT3" localSheetId="5">#N/A</definedName>
    <definedName name="SUM10L" localSheetId="5">#N/A</definedName>
    <definedName name="SUM10R" localSheetId="5">#N/A</definedName>
    <definedName name="SUM3L" localSheetId="5">#N/A</definedName>
    <definedName name="SUM3R" localSheetId="5">#N/A</definedName>
    <definedName name="SUM4L" localSheetId="5">#N/A</definedName>
    <definedName name="SUM4R" localSheetId="5">#N/A</definedName>
    <definedName name="SUM5L" localSheetId="5">#N/A</definedName>
    <definedName name="SUM5R" localSheetId="5">#N/A</definedName>
    <definedName name="SUM6L" localSheetId="5">#N/A</definedName>
    <definedName name="SUM6R" localSheetId="5">#N/A</definedName>
    <definedName name="SUM7L" localSheetId="5">#N/A</definedName>
    <definedName name="SUM7R" localSheetId="5">#N/A</definedName>
    <definedName name="SUM8L" localSheetId="5">#N/A</definedName>
    <definedName name="SUM8R" localSheetId="5">#N/A</definedName>
    <definedName name="SUM9L" localSheetId="5">#N/A</definedName>
    <definedName name="SUM9R" localSheetId="5">#N/A</definedName>
    <definedName name="SUO_REA" localSheetId="5">#N/A</definedName>
    <definedName name="SUO_TOE" localSheetId="5">#N/A</definedName>
    <definedName name="SUP" localSheetId="5">#N/A</definedName>
    <definedName name="SV" localSheetId="11">#REF!</definedName>
    <definedName name="SV" localSheetId="9">#REF!</definedName>
    <definedName name="SV" localSheetId="5">#N/A</definedName>
    <definedName name="SVSV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SVSV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SW" localSheetId="5">#N/A</definedName>
    <definedName name="SW.BOX" localSheetId="11">#REF!</definedName>
    <definedName name="SW.BOX" localSheetId="9">#REF!</definedName>
    <definedName name="SW.BOX" localSheetId="5">#N/A</definedName>
    <definedName name="SW.BOX노" localSheetId="11">#REF!</definedName>
    <definedName name="SW.BOX노" localSheetId="9">#REF!</definedName>
    <definedName name="SW.BOX노" localSheetId="5">#N/A</definedName>
    <definedName name="SW.BOX보조" localSheetId="5">#N/A</definedName>
    <definedName name="SW.BOX보조내" localSheetId="5">#N/A</definedName>
    <definedName name="SW.BOX재" localSheetId="11">#REF!</definedName>
    <definedName name="SW.BOX재" localSheetId="9">#REF!</definedName>
    <definedName name="SW.BOX재" localSheetId="5">#N/A</definedName>
    <definedName name="SW.BOX집중" localSheetId="11">#REF!</definedName>
    <definedName name="SW.BOX집중" localSheetId="9">#REF!</definedName>
    <definedName name="SW.BOX집중" localSheetId="5">#N/A</definedName>
    <definedName name="SW.BOX집중노" localSheetId="11">#REF!</definedName>
    <definedName name="SW.BOX집중노" localSheetId="9">#REF!</definedName>
    <definedName name="SW.BOX집중노" localSheetId="5">#N/A</definedName>
    <definedName name="SW.BOX집중보조" localSheetId="5">#N/A</definedName>
    <definedName name="SW.BOX집중보조내" localSheetId="5">#N/A</definedName>
    <definedName name="SW.BOX집중재" localSheetId="11">#REF!</definedName>
    <definedName name="SW.BOX집중재" localSheetId="9">#REF!</definedName>
    <definedName name="SW.BOX집중재" localSheetId="5">#N/A</definedName>
    <definedName name="SWL" localSheetId="5">#N/A</definedName>
    <definedName name="SWR" localSheetId="5">#N/A</definedName>
    <definedName name="SW시험기사" localSheetId="5">#N/A</definedName>
    <definedName name="sy" localSheetId="5">#N/A</definedName>
    <definedName name="T" localSheetId="11">#REF!</definedName>
    <definedName name="T" localSheetId="9">#REF!</definedName>
    <definedName name="T" localSheetId="5">#N/A</definedName>
    <definedName name="T_PIECE_67" localSheetId="5">#N/A</definedName>
    <definedName name="T_PIECE_87" localSheetId="5">#N/A</definedName>
    <definedName name="T10L" localSheetId="5">#N/A</definedName>
    <definedName name="T10M" localSheetId="5">#N/A</definedName>
    <definedName name="T10P" localSheetId="5">#N/A</definedName>
    <definedName name="T10R" localSheetId="5">#N/A</definedName>
    <definedName name="T11M" localSheetId="5">#N/A</definedName>
    <definedName name="T11P" localSheetId="5">#N/A</definedName>
    <definedName name="T12M" localSheetId="5">#N/A</definedName>
    <definedName name="T12P" localSheetId="5">#N/A</definedName>
    <definedName name="T13M" localSheetId="5">#N/A</definedName>
    <definedName name="T13P" localSheetId="5">#N/A</definedName>
    <definedName name="T14M" localSheetId="5">#N/A</definedName>
    <definedName name="T14P" localSheetId="5">#N/A</definedName>
    <definedName name="T15M" localSheetId="5">#N/A</definedName>
    <definedName name="T15P" localSheetId="5">#N/A</definedName>
    <definedName name="T16M" localSheetId="5">#N/A</definedName>
    <definedName name="T16P" localSheetId="5">#N/A</definedName>
    <definedName name="T17M" localSheetId="5">#N/A</definedName>
    <definedName name="T17P" localSheetId="5">#N/A</definedName>
    <definedName name="T18M" localSheetId="5">#N/A</definedName>
    <definedName name="T18P" localSheetId="5">#N/A</definedName>
    <definedName name="T19M" localSheetId="5">#N/A</definedName>
    <definedName name="T19P" localSheetId="5">#N/A</definedName>
    <definedName name="t1a1p" localSheetId="5">#N/A</definedName>
    <definedName name="t1a1t" localSheetId="5">#N/A</definedName>
    <definedName name="t1a2p" localSheetId="5">#N/A</definedName>
    <definedName name="t1a2t" localSheetId="5">#N/A</definedName>
    <definedName name="T1E" localSheetId="5">#N/A</definedName>
    <definedName name="T1L" localSheetId="5">#N/A</definedName>
    <definedName name="T1M" localSheetId="5">#N/A</definedName>
    <definedName name="T1P" localSheetId="5">#N/A</definedName>
    <definedName name="T1R" localSheetId="5">#N/A</definedName>
    <definedName name="T1S" localSheetId="5">#N/A</definedName>
    <definedName name="T20M" localSheetId="5">#N/A</definedName>
    <definedName name="T20P" localSheetId="5">#N/A</definedName>
    <definedName name="T21M" localSheetId="5">#N/A</definedName>
    <definedName name="T21P" localSheetId="5">#N/A</definedName>
    <definedName name="T22E" localSheetId="5">#N/A</definedName>
    <definedName name="T23M" localSheetId="5">#N/A</definedName>
    <definedName name="T23P" localSheetId="5">#N/A</definedName>
    <definedName name="T24M" localSheetId="5">#N/A</definedName>
    <definedName name="T24P" localSheetId="5">#N/A</definedName>
    <definedName name="t2a1p" localSheetId="5">#N/A</definedName>
    <definedName name="t2a1t" localSheetId="5">#N/A</definedName>
    <definedName name="t2a2p" localSheetId="5">#N/A</definedName>
    <definedName name="t2a2t" localSheetId="5">#N/A</definedName>
    <definedName name="T2E" localSheetId="5">#N/A</definedName>
    <definedName name="T2L" localSheetId="5">#N/A</definedName>
    <definedName name="T2M" localSheetId="5">#N/A</definedName>
    <definedName name="T2P" localSheetId="5">#N/A</definedName>
    <definedName name="T2R" localSheetId="5">#N/A</definedName>
    <definedName name="T2S" localSheetId="5">#N/A</definedName>
    <definedName name="T3A1P" localSheetId="5">#N/A</definedName>
    <definedName name="t3a1t" localSheetId="5">#N/A</definedName>
    <definedName name="t3a2p" localSheetId="5">#N/A</definedName>
    <definedName name="t3a2t" localSheetId="5">#N/A</definedName>
    <definedName name="T3L" localSheetId="5">#N/A</definedName>
    <definedName name="T3P" localSheetId="5">#N/A</definedName>
    <definedName name="T3R" localSheetId="5">#N/A</definedName>
    <definedName name="T3S" localSheetId="5">#N/A</definedName>
    <definedName name="T4L" localSheetId="5">#N/A</definedName>
    <definedName name="T4M" localSheetId="5">#N/A</definedName>
    <definedName name="T4P" localSheetId="5">#N/A</definedName>
    <definedName name="T4R" localSheetId="5">#N/A</definedName>
    <definedName name="T5L" localSheetId="5">#N/A</definedName>
    <definedName name="T5M" localSheetId="5">#N/A</definedName>
    <definedName name="T5P" localSheetId="5">#N/A</definedName>
    <definedName name="T5R" localSheetId="5">#N/A</definedName>
    <definedName name="T6L" localSheetId="5">#N/A</definedName>
    <definedName name="T6M" localSheetId="5">#N/A</definedName>
    <definedName name="T6P" localSheetId="5">#N/A</definedName>
    <definedName name="T6R" localSheetId="5">#N/A</definedName>
    <definedName name="T7L" localSheetId="5">#N/A</definedName>
    <definedName name="T7M" localSheetId="5">#N/A</definedName>
    <definedName name="T7P" localSheetId="5">#N/A</definedName>
    <definedName name="T7R" localSheetId="5">#N/A</definedName>
    <definedName name="T8L" localSheetId="5">#N/A</definedName>
    <definedName name="T8M" localSheetId="5">#N/A</definedName>
    <definedName name="T8P" localSheetId="5">#N/A</definedName>
    <definedName name="T8R" localSheetId="5">#N/A</definedName>
    <definedName name="T9L" localSheetId="5">#N/A</definedName>
    <definedName name="T9M" localSheetId="5">#N/A</definedName>
    <definedName name="T9P" localSheetId="5">#N/A</definedName>
    <definedName name="T9R" localSheetId="5">#N/A</definedName>
    <definedName name="TA" localSheetId="5">#N/A</definedName>
    <definedName name="TA1P" localSheetId="5">#N/A</definedName>
    <definedName name="ta1t" localSheetId="5">#N/A</definedName>
    <definedName name="ta2p" localSheetId="5">#N/A</definedName>
    <definedName name="ta2t" localSheetId="5">#N/A</definedName>
    <definedName name="TABLE" localSheetId="5">#N/A</definedName>
    <definedName name="TABLE_14" localSheetId="5">#N/A</definedName>
    <definedName name="TABLE_15" localSheetId="5">#N/A</definedName>
    <definedName name="TABLE_2" localSheetId="5">#N/A</definedName>
    <definedName name="TABLE_23" localSheetId="5">#N/A</definedName>
    <definedName name="TABLE_24" localSheetId="5">#N/A</definedName>
    <definedName name="TABLE_25" localSheetId="5">#N/A</definedName>
    <definedName name="TABLE_26" localSheetId="5">#N/A</definedName>
    <definedName name="TABLE_27" localSheetId="5">#N/A</definedName>
    <definedName name="TABLE_28" localSheetId="5">#N/A</definedName>
    <definedName name="TABLE_29" localSheetId="5">#N/A</definedName>
    <definedName name="TABLE_30" localSheetId="5">#N/A</definedName>
    <definedName name="TABLE_31" localSheetId="5">#N/A</definedName>
    <definedName name="TABLE_32" localSheetId="5">#N/A</definedName>
    <definedName name="TABLE_33" localSheetId="5">#N/A</definedName>
    <definedName name="TABLE_34" localSheetId="5">#N/A</definedName>
    <definedName name="TABLE_35" localSheetId="5">#N/A</definedName>
    <definedName name="TABLE_36" localSheetId="5">#N/A</definedName>
    <definedName name="TABLE_37" localSheetId="5">#N/A</definedName>
    <definedName name="TABLE_38" localSheetId="5">#N/A</definedName>
    <definedName name="TABLE_39" localSheetId="5">#N/A</definedName>
    <definedName name="TABLE_40" localSheetId="5">#N/A</definedName>
    <definedName name="TABLE_41" localSheetId="5">#N/A</definedName>
    <definedName name="TABLE_42" localSheetId="5">#N/A</definedName>
    <definedName name="TABLE_43" localSheetId="5">#N/A</definedName>
    <definedName name="TABLE_44" localSheetId="5">#N/A</definedName>
    <definedName name="TABLE_45" localSheetId="5">#N/A</definedName>
    <definedName name="TABLE_46" localSheetId="5">#N/A</definedName>
    <definedName name="TABLE_47" localSheetId="5">#N/A</definedName>
    <definedName name="TABLE_48" localSheetId="5">#N/A</definedName>
    <definedName name="TABLE_49" localSheetId="5">#N/A</definedName>
    <definedName name="TABLE_50" localSheetId="5">#N/A</definedName>
    <definedName name="TABLE_51" localSheetId="5">#N/A</definedName>
    <definedName name="TABLE_52" localSheetId="5">#N/A</definedName>
    <definedName name="TABLE_53" localSheetId="5">#N/A</definedName>
    <definedName name="TABLE_54" localSheetId="5">#N/A</definedName>
    <definedName name="TABLE_55" localSheetId="5">#N/A</definedName>
    <definedName name="TABLE_56" localSheetId="5">#N/A</definedName>
    <definedName name="TABLE_57" localSheetId="5">#N/A</definedName>
    <definedName name="TABLE_58" localSheetId="5">#N/A</definedName>
    <definedName name="TABLE_59" localSheetId="5">#N/A</definedName>
    <definedName name="TABLE_60" localSheetId="5">#N/A</definedName>
    <definedName name="TABLE_61" localSheetId="5">#N/A</definedName>
    <definedName name="TABLE_62" localSheetId="5">#N/A</definedName>
    <definedName name="TABLE_63" localSheetId="5">#N/A</definedName>
    <definedName name="TABLE_64" localSheetId="5">#N/A</definedName>
    <definedName name="TABLE_65" localSheetId="5">#N/A</definedName>
    <definedName name="TABLE_66" localSheetId="5">#N/A</definedName>
    <definedName name="TABLE_67" localSheetId="5">#N/A</definedName>
    <definedName name="TABLE_68" localSheetId="5">#N/A</definedName>
    <definedName name="TABLE_69" localSheetId="5">#N/A</definedName>
    <definedName name="TAF" localSheetId="5">#N/A</definedName>
    <definedName name="TAH" localSheetId="5">#N/A</definedName>
    <definedName name="TAK" localSheetId="5">#N/A</definedName>
    <definedName name="TAM" localSheetId="5">#N/A</definedName>
    <definedName name="Tb" localSheetId="5">#REF!</definedName>
    <definedName name="TBM" localSheetId="5">#N/A</definedName>
    <definedName name="TC" localSheetId="5">#N/A</definedName>
    <definedName name="TCA" localSheetId="5">#N/A</definedName>
    <definedName name="TCB" localSheetId="5">#N/A</definedName>
    <definedName name="TE" localSheetId="5">#N/A</definedName>
    <definedName name="Ted" localSheetId="5">#REF!</definedName>
    <definedName name="TEYJ" localSheetId="5" hidden="1">{"'용역비'!$A$4:$C$8"}</definedName>
    <definedName name="TEYJ" hidden="1">{"'용역비'!$A$4:$C$8"}</definedName>
    <definedName name="TFUI" localSheetId="5" hidden="1">{"'용역비'!$A$4:$C$8"}</definedName>
    <definedName name="TFUI" hidden="1">{"'용역비'!$A$4:$C$8"}</definedName>
    <definedName name="TIT" localSheetId="11">#REF!</definedName>
    <definedName name="TIT" localSheetId="9">#REF!</definedName>
    <definedName name="TIT" localSheetId="5">#REF!</definedName>
    <definedName name="TITLE_AEAR" localSheetId="5">#N/A</definedName>
    <definedName name="Tl" localSheetId="5">#REF!</definedName>
    <definedName name="TLFTN" localSheetId="5">한전불입금!TLFTN</definedName>
    <definedName name="TLFTN">[0]!TLFTN</definedName>
    <definedName name="TMO" localSheetId="5">#N/A</definedName>
    <definedName name="todl" localSheetId="5" hidden="1">#REF!</definedName>
    <definedName name="todl" hidden="1">#REF!</definedName>
    <definedName name="tofms" hidden="1">#REF!</definedName>
    <definedName name="TOKONG" localSheetId="5">#N/A</definedName>
    <definedName name="TON1___0" localSheetId="5">#REF!</definedName>
    <definedName name="TPF" localSheetId="5">#N/A</definedName>
    <definedName name="TPH" localSheetId="5">#N/A</definedName>
    <definedName name="TPM" localSheetId="5">#N/A</definedName>
    <definedName name="TR_1" localSheetId="5">#N/A</definedName>
    <definedName name="TR_R" localSheetId="11">#REF!</definedName>
    <definedName name="TR_R" localSheetId="9">#REF!</definedName>
    <definedName name="TR_R" localSheetId="5">#N/A</definedName>
    <definedName name="TR_R1" localSheetId="5">#N/A</definedName>
    <definedName name="TR_X" localSheetId="11">#REF!</definedName>
    <definedName name="TR_X" localSheetId="9">#REF!</definedName>
    <definedName name="TR_X" localSheetId="5">#N/A</definedName>
    <definedName name="TR_X1" localSheetId="5">#N/A</definedName>
    <definedName name="Tra" localSheetId="5">#REF!</definedName>
    <definedName name="Trint_Titles" localSheetId="5">#N/A</definedName>
    <definedName name="Tsa" localSheetId="5">#REF!</definedName>
    <definedName name="TSS" localSheetId="5">#N/A</definedName>
    <definedName name="tt" localSheetId="5" hidden="1">{#N/A,#N/A,FALSE,"단가표지"}</definedName>
    <definedName name="ttr" localSheetId="5">#N/A</definedName>
    <definedName name="TTT" localSheetId="5">#N/A</definedName>
    <definedName name="TTTT" localSheetId="14" hidden="1">#REF!</definedName>
    <definedName name="TTTT" localSheetId="15" hidden="1">#REF!</definedName>
    <definedName name="TTTT" localSheetId="3" hidden="1">#REF!</definedName>
    <definedName name="TTTT" localSheetId="12" hidden="1">#REF!</definedName>
    <definedName name="TTTT" localSheetId="2" hidden="1">#REF!</definedName>
    <definedName name="TTTT" hidden="1">#REF!</definedName>
    <definedName name="tu" localSheetId="5" hidden="1">{"'용역비'!$A$4:$C$8"}</definedName>
    <definedName name="tu" hidden="1">{"'용역비'!$A$4:$C$8"}</definedName>
    <definedName name="tuilol" localSheetId="5" hidden="1">{"'용역비'!$A$4:$C$8"}</definedName>
    <definedName name="tuilol" hidden="1">{"'용역비'!$A$4:$C$8"}</definedName>
    <definedName name="TUIO" localSheetId="5" hidden="1">{"'용역비'!$A$4:$C$8"}</definedName>
    <definedName name="TUIO" hidden="1">{"'용역비'!$A$4:$C$8"}</definedName>
    <definedName name="TUIO.L" localSheetId="5" hidden="1">{"'용역비'!$A$4:$C$8"}</definedName>
    <definedName name="TUIO.L" hidden="1">{"'용역비'!$A$4:$C$8"}</definedName>
    <definedName name="TUIOTUI" localSheetId="5" hidden="1">{"'용역비'!$A$4:$C$8"}</definedName>
    <definedName name="TUIOTUI" hidden="1">{"'용역비'!$A$4:$C$8"}</definedName>
    <definedName name="TV_분배기" localSheetId="5">#N/A</definedName>
    <definedName name="TV_유니트" localSheetId="5">#N/A</definedName>
    <definedName name="TV_증폭기" localSheetId="5">#N/A</definedName>
    <definedName name="TV공량" localSheetId="5">#N/A</definedName>
    <definedName name="TW" localSheetId="5">#N/A</definedName>
    <definedName name="TWA" localSheetId="5">#N/A</definedName>
    <definedName name="TWI" localSheetId="5">#N/A</definedName>
    <definedName name="TWL" localSheetId="5">#N/A</definedName>
    <definedName name="TWR" localSheetId="5">#N/A</definedName>
    <definedName name="tye" localSheetId="14" hidden="1">#REF!</definedName>
    <definedName name="tye" localSheetId="15" hidden="1">#REF!</definedName>
    <definedName name="tye" localSheetId="3" hidden="1">#REF!</definedName>
    <definedName name="tye" localSheetId="2" hidden="1">#REF!</definedName>
    <definedName name="tye" hidden="1">#REF!</definedName>
    <definedName name="tyje" localSheetId="5" hidden="1">{"'용역비'!$A$4:$C$8"}</definedName>
    <definedName name="tyje" hidden="1">{"'용역비'!$A$4:$C$8"}</definedName>
    <definedName name="tyjet" localSheetId="5" hidden="1">{"'용역비'!$A$4:$C$8"}</definedName>
    <definedName name="tyjet" hidden="1">{"'용역비'!$A$4:$C$8"}</definedName>
    <definedName name="TYPE" localSheetId="11">#REF!</definedName>
    <definedName name="TYPE" localSheetId="9">#REF!</definedName>
    <definedName name="TYPE" localSheetId="5">#N/A</definedName>
    <definedName name="type_a1" localSheetId="5">#N/A</definedName>
    <definedName name="type_a2" localSheetId="5">#N/A</definedName>
    <definedName name="type_a3" localSheetId="5">#N/A</definedName>
    <definedName name="type_b" localSheetId="5">#N/A</definedName>
    <definedName name="type_c" localSheetId="5">#N/A</definedName>
    <definedName name="type_d1" localSheetId="5">#N/A</definedName>
    <definedName name="type_d2" localSheetId="5">#N/A</definedName>
    <definedName name="type1" localSheetId="5">#N/A</definedName>
    <definedName name="type2" localSheetId="5">#N/A</definedName>
    <definedName name="type3" localSheetId="5">#N/A</definedName>
    <definedName name="TYPEEA" localSheetId="11">#REF!</definedName>
    <definedName name="TYPEEA" localSheetId="9">#REF!</definedName>
    <definedName name="TYPEEA" localSheetId="5">#N/A</definedName>
    <definedName name="U" localSheetId="11">#REF!</definedName>
    <definedName name="U" localSheetId="9">#REF!</definedName>
    <definedName name="U" localSheetId="5">#N/A</definedName>
    <definedName name="UD" localSheetId="5">#N/A</definedName>
    <definedName name="UL" localSheetId="11">#REF!</definedName>
    <definedName name="UL" localSheetId="9">#REF!</definedName>
    <definedName name="UL" localSheetId="5">#N/A</definedName>
    <definedName name="ulo" localSheetId="5" hidden="1">{"'용역비'!$A$4:$C$8"}</definedName>
    <definedName name="ulo" hidden="1">{"'용역비'!$A$4:$C$8"}</definedName>
    <definedName name="um" localSheetId="5">#N/A</definedName>
    <definedName name="UNIT" localSheetId="5">#REF!</definedName>
    <definedName name="UNITA" localSheetId="11">#REF!</definedName>
    <definedName name="UNITA" localSheetId="9">#REF!</definedName>
    <definedName name="UNITA" localSheetId="5">#N/A</definedName>
    <definedName name="UNITAA" localSheetId="11">#REF!</definedName>
    <definedName name="UNITAA" localSheetId="9">#REF!</definedName>
    <definedName name="UNITAA" localSheetId="5">#N/A</definedName>
    <definedName name="UNITB" localSheetId="11">#REF!</definedName>
    <definedName name="UNITB" localSheetId="9">#REF!</definedName>
    <definedName name="UNITB" localSheetId="5">#N/A</definedName>
    <definedName name="UNITBB" localSheetId="11">#REF!</definedName>
    <definedName name="UNITBB" localSheetId="9">#REF!</definedName>
    <definedName name="UNITBB" localSheetId="5">#N/A</definedName>
    <definedName name="UNITC" localSheetId="11">#REF!</definedName>
    <definedName name="UNITC" localSheetId="9">#REF!</definedName>
    <definedName name="UNITC" localSheetId="5">#N/A</definedName>
    <definedName name="UNITC1" localSheetId="11">#REF!</definedName>
    <definedName name="UNITC1" localSheetId="9">#REF!</definedName>
    <definedName name="UNITC1" localSheetId="5">#N/A</definedName>
    <definedName name="UNITCA" localSheetId="11">#REF!</definedName>
    <definedName name="UNITCA" localSheetId="9">#REF!</definedName>
    <definedName name="UNITCA" localSheetId="5">#N/A</definedName>
    <definedName name="UNITD" localSheetId="11">#REF!</definedName>
    <definedName name="UNITD" localSheetId="9">#REF!</definedName>
    <definedName name="UNITD" localSheetId="5">#N/A</definedName>
    <definedName name="UNITDA" localSheetId="11">#REF!</definedName>
    <definedName name="UNITDA" localSheetId="9">#REF!</definedName>
    <definedName name="UNITDA" localSheetId="5">#N/A</definedName>
    <definedName name="UPS" localSheetId="5">#N/A</definedName>
    <definedName name="UPSR" localSheetId="11">#REF!</definedName>
    <definedName name="UPSR" localSheetId="9">#REF!</definedName>
    <definedName name="UPSR" localSheetId="5">#N/A</definedName>
    <definedName name="UT" localSheetId="5">#N/A</definedName>
    <definedName name="UTI" localSheetId="5" hidden="1">{"'용역비'!$A$4:$C$8"}</definedName>
    <definedName name="UTI" hidden="1">{"'용역비'!$A$4:$C$8"}</definedName>
    <definedName name="UTIOL" localSheetId="5" hidden="1">{"'용역비'!$A$4:$C$8"}</definedName>
    <definedName name="UTIOL" hidden="1">{"'용역비'!$A$4:$C$8"}</definedName>
    <definedName name="uu" localSheetId="5">#N/A</definedName>
    <definedName name="uy" localSheetId="5">#N/A</definedName>
    <definedName name="uyt" localSheetId="11">#REF!</definedName>
    <definedName name="uyt" localSheetId="9">#REF!</definedName>
    <definedName name="uyt" localSheetId="5">#N/A</definedName>
    <definedName name="VA" localSheetId="5">#N/A</definedName>
    <definedName name="VAFP" localSheetId="11">#REF!</definedName>
    <definedName name="VAFP" localSheetId="9">#REF!</definedName>
    <definedName name="VAFP" localSheetId="5">#N/A</definedName>
    <definedName name="valve" localSheetId="11">#REF!</definedName>
    <definedName name="valve" localSheetId="9">#REF!</definedName>
    <definedName name="valve" localSheetId="5">#N/A</definedName>
    <definedName name="VAT" localSheetId="5">#REF!</definedName>
    <definedName name="VB" localSheetId="11">#REF!</definedName>
    <definedName name="VB" localSheetId="9">#REF!</definedName>
    <definedName name="VB" localSheetId="5">#N/A</definedName>
    <definedName name="VB_1" localSheetId="5">#N/A</definedName>
    <definedName name="VB_2" localSheetId="11">#REF!</definedName>
    <definedName name="VB_2" localSheetId="9">#REF!</definedName>
    <definedName name="VB_2" localSheetId="5">#N/A</definedName>
    <definedName name="vbdfgg" localSheetId="11">#REF!</definedName>
    <definedName name="vbdfgg" localSheetId="9">#REF!</definedName>
    <definedName name="vbdfgg" localSheetId="5">#N/A</definedName>
    <definedName name="VBV" localSheetId="11">#REF!</definedName>
    <definedName name="VBV" localSheetId="9">#REF!</definedName>
    <definedName name="VBV" localSheetId="5">#N/A</definedName>
    <definedName name="vcnf" localSheetId="12" hidden="1">#REF!</definedName>
    <definedName name="vcnf" localSheetId="5" hidden="1">#N/A</definedName>
    <definedName name="vcnf" hidden="1">#REF!</definedName>
    <definedName name="VCR" localSheetId="11">#REF!</definedName>
    <definedName name="VCR" localSheetId="9">#REF!</definedName>
    <definedName name="VCR" localSheetId="5">#N/A</definedName>
    <definedName name="VDSVP" localSheetId="11">#REF!</definedName>
    <definedName name="VDSVP" localSheetId="9">#REF!</definedName>
    <definedName name="VDSVP" localSheetId="5">#N/A</definedName>
    <definedName name="VHAF" localSheetId="11">#REF!</definedName>
    <definedName name="VHAF" localSheetId="9">#REF!</definedName>
    <definedName name="VHAF" localSheetId="5">#N/A</definedName>
    <definedName name="VHMF" localSheetId="11">#REF!</definedName>
    <definedName name="VHMF" localSheetId="9">#REF!</definedName>
    <definedName name="VHMF" localSheetId="5">#N/A</definedName>
    <definedName name="VIP" localSheetId="11">#REF!</definedName>
    <definedName name="VIP" localSheetId="9">#REF!</definedName>
    <definedName name="VIP" localSheetId="5">#N/A</definedName>
    <definedName name="VIR" localSheetId="11">#REF!</definedName>
    <definedName name="VIR" localSheetId="9">#REF!</definedName>
    <definedName name="VIR" localSheetId="5">#N/A</definedName>
    <definedName name="VIS" localSheetId="11">#REF!</definedName>
    <definedName name="VIS" localSheetId="9">#REF!</definedName>
    <definedName name="VIS" localSheetId="5">#N/A</definedName>
    <definedName name="VMF" localSheetId="11">#REF!</definedName>
    <definedName name="VMF" localSheetId="9">#REF!</definedName>
    <definedName name="VMF" localSheetId="5">#N/A</definedName>
    <definedName name="VMOTOR" localSheetId="11">#REF!</definedName>
    <definedName name="VMOTOR" localSheetId="9">#REF!</definedName>
    <definedName name="VMOTOR" localSheetId="5">#N/A</definedName>
    <definedName name="VPUMP" localSheetId="11">#REF!</definedName>
    <definedName name="VPUMP" localSheetId="9">#REF!</definedName>
    <definedName name="VPUMP" localSheetId="5">#N/A</definedName>
    <definedName name="VSV" localSheetId="11">#REF!</definedName>
    <definedName name="VSV" localSheetId="9">#REF!</definedName>
    <definedName name="VSV" localSheetId="5">#N/A</definedName>
    <definedName name="VSVS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VSVS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vv" localSheetId="5">#N/A</definedName>
    <definedName name="VVAFP" localSheetId="11">#REF!</definedName>
    <definedName name="VVAFP" localSheetId="9">#REF!</definedName>
    <definedName name="VVAFP" localSheetId="5">#N/A</definedName>
    <definedName name="VVMF" localSheetId="11">#REF!</definedName>
    <definedName name="VVMF" localSheetId="9">#REF!</definedName>
    <definedName name="VVMF" localSheetId="5">#N/A</definedName>
    <definedName name="VWEI" localSheetId="11">#REF!</definedName>
    <definedName name="VWEI" localSheetId="9">#REF!</definedName>
    <definedName name="VWEI" localSheetId="5">#N/A</definedName>
    <definedName name="w" localSheetId="11">#REF!</definedName>
    <definedName name="w" localSheetId="9">#REF!</definedName>
    <definedName name="w" localSheetId="5">#N/A</definedName>
    <definedName name="WA" localSheetId="5">#N/A</definedName>
    <definedName name="WATER_BOX" localSheetId="5">#N/A</definedName>
    <definedName name="WEI" localSheetId="11">#REF!</definedName>
    <definedName name="WEI" localSheetId="9">#REF!</definedName>
    <definedName name="WEI" localSheetId="5">#N/A</definedName>
    <definedName name="WEQ" localSheetId="5">#N/A</definedName>
    <definedName name="wer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rt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rt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s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s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ssdd" localSheetId="11">#REF!</definedName>
    <definedName name="wessdd" localSheetId="9">#REF!</definedName>
    <definedName name="wessdd" localSheetId="5">#N/A</definedName>
    <definedName name="WEW" localSheetId="5">#REF!</definedName>
    <definedName name="WIRE.ST" localSheetId="11">#REF!</definedName>
    <definedName name="WIRE.ST" localSheetId="9">#REF!</definedName>
    <definedName name="WIRE.ST" localSheetId="5">#N/A</definedName>
    <definedName name="WIRE.ST경" localSheetId="11">#REF!</definedName>
    <definedName name="WIRE.ST경" localSheetId="9">#REF!</definedName>
    <definedName name="WIRE.ST경" localSheetId="5">#N/A</definedName>
    <definedName name="WIRE.ST노" localSheetId="11">#REF!</definedName>
    <definedName name="WIRE.ST노" localSheetId="9">#REF!</definedName>
    <definedName name="WIRE.ST노" localSheetId="5">#N/A</definedName>
    <definedName name="WIRE.ST보조" localSheetId="5">#N/A</definedName>
    <definedName name="WIRE.ST보조배" localSheetId="5">#N/A</definedName>
    <definedName name="WIRE.ST재" localSheetId="11">#REF!</definedName>
    <definedName name="WIRE.ST재" localSheetId="9">#REF!</definedName>
    <definedName name="WIRE.ST재" localSheetId="5">#N/A</definedName>
    <definedName name="WIRE.SUS" localSheetId="11">#REF!</definedName>
    <definedName name="WIRE.SUS" localSheetId="9">#REF!</definedName>
    <definedName name="WIRE.SUS" localSheetId="5">#N/A</definedName>
    <definedName name="WIRE.SUS경" localSheetId="11">#REF!</definedName>
    <definedName name="WIRE.SUS경" localSheetId="9">#REF!</definedName>
    <definedName name="WIRE.SUS경" localSheetId="5">#N/A</definedName>
    <definedName name="WIRE.SUS노" localSheetId="11">#REF!</definedName>
    <definedName name="WIRE.SUS노" localSheetId="9">#REF!</definedName>
    <definedName name="WIRE.SUS노" localSheetId="5">#N/A</definedName>
    <definedName name="WIRE.SUS재" localSheetId="11">#REF!</definedName>
    <definedName name="WIRE.SUS재" localSheetId="9">#REF!</definedName>
    <definedName name="WIRE.SUS재" localSheetId="5">#N/A</definedName>
    <definedName name="WL" localSheetId="5">#N/A</definedName>
    <definedName name="wm.조골재1" localSheetId="14" hidden="1">{#N/A,#N/A,FALSE,"조골재"}</definedName>
    <definedName name="wm.조골재1" localSheetId="15" hidden="1">{#N/A,#N/A,FALSE,"조골재"}</definedName>
    <definedName name="wm.조골재1" localSheetId="5" hidden="1">{#N/A,#N/A,FALSE,"조골재"}</definedName>
    <definedName name="wm.조골재1" hidden="1">{#N/A,#N/A,FALSE,"조골재"}</definedName>
    <definedName name="WN" localSheetId="5">#N/A</definedName>
    <definedName name="WOFYQL" localSheetId="11">#REF!</definedName>
    <definedName name="WOFYQL" localSheetId="9">#REF!</definedName>
    <definedName name="WOFYQL" localSheetId="5">#N/A</definedName>
    <definedName name="WON" localSheetId="11">#REF!</definedName>
    <definedName name="WON" localSheetId="9">#REF!</definedName>
    <definedName name="WON" localSheetId="5">#N/A</definedName>
    <definedName name="WQR" hidden="1">{#N/A,#N/A,FALSE,"Sheet1"}</definedName>
    <definedName name="WQW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QW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RITE" localSheetId="14" hidden="1">{#N/A,#N/A,FALSE,"CCTV"}</definedName>
    <definedName name="WRITE" localSheetId="15" hidden="1">{#N/A,#N/A,FALSE,"CCTV"}</definedName>
    <definedName name="WRITE" localSheetId="12" hidden="1">{#N/A,#N/A,FALSE,"CCTV"}</definedName>
    <definedName name="WRITE" localSheetId="13" hidden="1">{#N/A,#N/A,FALSE,"CCTV"}</definedName>
    <definedName name="WRITE" localSheetId="4" hidden="1">{#N/A,#N/A,FALSE,"CCTV"}</definedName>
    <definedName name="WRITE" localSheetId="5" hidden="1">{#N/A,#N/A,FALSE,"CCTV"}</definedName>
    <definedName name="WRITE" hidden="1">{#N/A,#N/A,FALSE,"CCTV"}</definedName>
    <definedName name="WRM" hidden="1">{#N/A,#N/A,FALSE,"전력간선"}</definedName>
    <definedName name="wrn.2번." localSheetId="14" hidden="1">{#N/A,#N/A,FALSE,"2~8번"}</definedName>
    <definedName name="wrn.2번." localSheetId="15" hidden="1">{#N/A,#N/A,FALSE,"2~8번"}</definedName>
    <definedName name="wrn.2번." localSheetId="5" hidden="1">{#N/A,#N/A,FALSE,"2~8번"}</definedName>
    <definedName name="wrn.2번." hidden="1">{#N/A,#N/A,FALSE,"2~8번"}</definedName>
    <definedName name="wrn.BM." localSheetId="14" hidden="1">{#N/A,#N/A,FALSE,"CCTV"}</definedName>
    <definedName name="wrn.BM." localSheetId="15" hidden="1">{#N/A,#N/A,FALSE,"CCTV"}</definedName>
    <definedName name="wrn.BM." localSheetId="12" hidden="1">{#N/A,#N/A,FALSE,"CCTV"}</definedName>
    <definedName name="wrn.BM." localSheetId="13" hidden="1">{#N/A,#N/A,FALSE,"CCTV"}</definedName>
    <definedName name="wrn.BM." localSheetId="4" hidden="1">{#N/A,#N/A,FALSE,"CCTV"}</definedName>
    <definedName name="wrn.BM." localSheetId="5" hidden="1">{#N/A,#N/A,FALSE,"CCTV"}</definedName>
    <definedName name="wrn.BM." hidden="1">{#N/A,#N/A,FALSE,"CCTV"}</definedName>
    <definedName name="wrn.DACOM._.광전송장치._.투찰가._.검토." hidden="1">{#N/A,#N/A,FALSE,"DAOCM 2차 검토"}</definedName>
    <definedName name="wrn.pl." hidden="1">{#N/A,#N/A,FALSE,"9612";#N/A,#N/A,FALSE,"9612"}</definedName>
    <definedName name="wrn.test1." localSheetId="14" hidden="1">{#N/A,#N/A,FALSE,"명세표"}</definedName>
    <definedName name="wrn.test1." localSheetId="15" hidden="1">{#N/A,#N/A,FALSE,"명세표"}</definedName>
    <definedName name="wrn.test1." localSheetId="5" hidden="1">{#N/A,#N/A,FALSE,"명세표"}</definedName>
    <definedName name="wrn.test1." hidden="1">{#N/A,#N/A,FALSE,"명세표"}</definedName>
    <definedName name="wrn.건물기초.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wrn.골재소요량." localSheetId="14" hidden="1">{#N/A,#N/A,FALSE,"골재소요량";#N/A,#N/A,FALSE,"골재소요량"}</definedName>
    <definedName name="wrn.골재소요량." localSheetId="15" hidden="1">{#N/A,#N/A,FALSE,"골재소요량";#N/A,#N/A,FALSE,"골재소요량"}</definedName>
    <definedName name="wrn.골재소요량." localSheetId="5" hidden="1">{#N/A,#N/A,FALSE,"골재소요량";#N/A,#N/A,FALSE,"골재소요량"}</definedName>
    <definedName name="wrn.골재소요량." hidden="1">{#N/A,#N/A,FALSE,"골재소요량";#N/A,#N/A,FALSE,"골재소요량"}</definedName>
    <definedName name="wrn.교대구조계산.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rn.교대구조계산.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rn.교육청." hidden="1">{#N/A,#N/A,FALSE,"전력간선"}</definedName>
    <definedName name="wrn.구조2." localSheetId="14" hidden="1">{#N/A,#N/A,FALSE,"구조2"}</definedName>
    <definedName name="wrn.구조2." localSheetId="15" hidden="1">{#N/A,#N/A,FALSE,"구조2"}</definedName>
    <definedName name="wrn.구조2." localSheetId="12" hidden="1">{#N/A,#N/A,FALSE,"구조2"}</definedName>
    <definedName name="wrn.구조2." localSheetId="13" hidden="1">{#N/A,#N/A,FALSE,"구조2"}</definedName>
    <definedName name="wrn.구조2." localSheetId="5" hidden="1">{#N/A,#N/A,FALSE,"구조2"}</definedName>
    <definedName name="wrn.구조2." hidden="1">{#N/A,#N/A,FALSE,"구조2"}</definedName>
    <definedName name="wrn.단가표지." localSheetId="14" hidden="1">{#N/A,#N/A,FALSE,"단가표지"}</definedName>
    <definedName name="wrn.단가표지." localSheetId="15" hidden="1">{#N/A,#N/A,FALSE,"단가표지"}</definedName>
    <definedName name="wrn.단가표지." localSheetId="5" hidden="1">{#N/A,#N/A,FALSE,"단가표지"}</definedName>
    <definedName name="wrn.단가표지." hidden="1">{#N/A,#N/A,FALSE,"단가표지"}</definedName>
    <definedName name="wrn.배수1." localSheetId="14" hidden="1">{#N/A,#N/A,FALSE,"배수1"}</definedName>
    <definedName name="wrn.배수1." localSheetId="15" hidden="1">{#N/A,#N/A,FALSE,"배수1"}</definedName>
    <definedName name="wrn.배수1." localSheetId="12" hidden="1">{#N/A,#N/A,FALSE,"배수1"}</definedName>
    <definedName name="wrn.배수1." localSheetId="13" hidden="1">{#N/A,#N/A,FALSE,"배수1"}</definedName>
    <definedName name="wrn.배수1." localSheetId="5" hidden="1">{#N/A,#N/A,FALSE,"배수1"}</definedName>
    <definedName name="wrn.배수1." hidden="1">{#N/A,#N/A,FALSE,"배수1"}</definedName>
    <definedName name="wrn.배수2." localSheetId="14" hidden="1">{#N/A,#N/A,FALSE,"배수2"}</definedName>
    <definedName name="wrn.배수2." localSheetId="15" hidden="1">{#N/A,#N/A,FALSE,"배수2"}</definedName>
    <definedName name="wrn.배수2." localSheetId="12" hidden="1">{#N/A,#N/A,FALSE,"배수2"}</definedName>
    <definedName name="wrn.배수2." localSheetId="13" hidden="1">{#N/A,#N/A,FALSE,"배수2"}</definedName>
    <definedName name="wrn.배수2." localSheetId="5" hidden="1">{#N/A,#N/A,FALSE,"배수2"}</definedName>
    <definedName name="wrn.배수2." hidden="1">{#N/A,#N/A,FALSE,"배수2"}</definedName>
    <definedName name="wrn.부대1." localSheetId="14" hidden="1">{#N/A,#N/A,FALSE,"부대1"}</definedName>
    <definedName name="wrn.부대1." localSheetId="15" hidden="1">{#N/A,#N/A,FALSE,"부대1"}</definedName>
    <definedName name="wrn.부대1." localSheetId="12" hidden="1">{#N/A,#N/A,FALSE,"부대1"}</definedName>
    <definedName name="wrn.부대1." localSheetId="13" hidden="1">{#N/A,#N/A,FALSE,"부대1"}</definedName>
    <definedName name="wrn.부대1." localSheetId="5" hidden="1">{#N/A,#N/A,FALSE,"부대1"}</definedName>
    <definedName name="wrn.부대1." hidden="1">{#N/A,#N/A,FALSE,"부대1"}</definedName>
    <definedName name="wrn.부대2." localSheetId="14" hidden="1">{#N/A,#N/A,FALSE,"부대2"}</definedName>
    <definedName name="wrn.부대2." localSheetId="15" hidden="1">{#N/A,#N/A,FALSE,"부대2"}</definedName>
    <definedName name="wrn.부대2." localSheetId="12" hidden="1">{#N/A,#N/A,FALSE,"부대2"}</definedName>
    <definedName name="wrn.부대2." localSheetId="13" hidden="1">{#N/A,#N/A,FALSE,"부대2"}</definedName>
    <definedName name="wrn.부대2." localSheetId="5" hidden="1">{#N/A,#N/A,FALSE,"부대2"}</definedName>
    <definedName name="wrn.부대2." hidden="1">{#N/A,#N/A,FALSE,"부대2"}</definedName>
    <definedName name="wrn.부산주경기장.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n.부산주경기장.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n.부산주경기장." localSheetId="1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n.부산주경기장." localSheetId="1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n.부산주경기장.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n.부산주경기장.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n.불량금액." hidden="1">{#N/A,#N/A,FALSE,"9612"}</definedName>
    <definedName name="wrn.속도." localSheetId="14" hidden="1">{#N/A,#N/A,FALSE,"속도"}</definedName>
    <definedName name="wrn.속도." localSheetId="15" hidden="1">{#N/A,#N/A,FALSE,"속도"}</definedName>
    <definedName name="wrn.속도." localSheetId="12" hidden="1">{#N/A,#N/A,FALSE,"속도"}</definedName>
    <definedName name="wrn.속도." localSheetId="13" hidden="1">{#N/A,#N/A,FALSE,"속도"}</definedName>
    <definedName name="wrn.속도." localSheetId="5" hidden="1">{#N/A,#N/A,FALSE,"속도"}</definedName>
    <definedName name="wrn.속도." hidden="1">{#N/A,#N/A,FALSE,"속도"}</definedName>
    <definedName name="wrn.송변전공종단가.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wrn.수." hidden="1">{#N/A,"수불부",FALSE,"사급자재수불서";#N/A,"수불부",FALSE,"사급자재수불서"}</definedName>
    <definedName name="wrn.신용찬." hidden="1">{#N/A,#N/A,TRUE,"토적및재료집계";#N/A,#N/A,TRUE,"토적및재료집계";#N/A,#N/A,TRUE,"단위량"}</definedName>
    <definedName name="wrn.연동제." hidden="1">{#N/A,#N/A,TRUE,"총괄"}</definedName>
    <definedName name="wrn.운반시간." localSheetId="14" hidden="1">{#N/A,#N/A,FALSE,"운반시간"}</definedName>
    <definedName name="wrn.운반시간." localSheetId="15" hidden="1">{#N/A,#N/A,FALSE,"운반시간"}</definedName>
    <definedName name="wrn.운반시간." localSheetId="5" hidden="1">{#N/A,#N/A,FALSE,"운반시간"}</definedName>
    <definedName name="wrn.운반시간." hidden="1">{#N/A,#N/A,FALSE,"운반시간"}</definedName>
    <definedName name="wrn.이정표." localSheetId="14" hidden="1">{#N/A,#N/A,FALSE,"이정표"}</definedName>
    <definedName name="wrn.이정표." localSheetId="15" hidden="1">{#N/A,#N/A,FALSE,"이정표"}</definedName>
    <definedName name="wrn.이정표." localSheetId="12" hidden="1">{#N/A,#N/A,FALSE,"이정표"}</definedName>
    <definedName name="wrn.이정표." localSheetId="13" hidden="1">{#N/A,#N/A,FALSE,"이정표"}</definedName>
    <definedName name="wrn.이정표." localSheetId="5" hidden="1">{#N/A,#N/A,FALSE,"이정표"}</definedName>
    <definedName name="wrn.이정표." hidden="1">{#N/A,#N/A,FALSE,"이정표"}</definedName>
    <definedName name="wrn.전열선출서." localSheetId="5" hidden="1">{#N/A,#N/A,FALSE,"전열산출서"}</definedName>
    <definedName name="wrn.전열선출서." hidden="1">{#N/A,#N/A,FALSE,"전열산출서"}</definedName>
    <definedName name="wrn.제조원가." hidden="1">{#N/A,#N/A,FALSE,"9612"}</definedName>
    <definedName name="wrn.제품수불." hidden="1">{#N/A,#N/A,FALSE,"9612"}</definedName>
    <definedName name="wrn.조골재." localSheetId="14" hidden="1">{#N/A,#N/A,FALSE,"조골재"}</definedName>
    <definedName name="wrn.조골재." localSheetId="15" hidden="1">{#N/A,#N/A,FALSE,"조골재"}</definedName>
    <definedName name="wrn.조골재." localSheetId="5" hidden="1">{#N/A,#N/A,FALSE,"조골재"}</definedName>
    <definedName name="wrn.조골재." hidden="1">{#N/A,#N/A,FALSE,"조골재"}</definedName>
    <definedName name="wrn.토공1." localSheetId="14" hidden="1">{#N/A,#N/A,FALSE,"구조1"}</definedName>
    <definedName name="wrn.토공1." localSheetId="15" hidden="1">{#N/A,#N/A,FALSE,"구조1"}</definedName>
    <definedName name="wrn.토공1." localSheetId="12" hidden="1">{#N/A,#N/A,FALSE,"구조1"}</definedName>
    <definedName name="wrn.토공1." localSheetId="13" hidden="1">{#N/A,#N/A,FALSE,"구조1"}</definedName>
    <definedName name="wrn.토공1." localSheetId="5" hidden="1">{#N/A,#N/A,FALSE,"구조1"}</definedName>
    <definedName name="wrn.토공1." hidden="1">{#N/A,#N/A,FALSE,"구조1"}</definedName>
    <definedName name="wrn.토공2." localSheetId="14" hidden="1">{#N/A,#N/A,FALSE,"토공2"}</definedName>
    <definedName name="wrn.토공2." localSheetId="15" hidden="1">{#N/A,#N/A,FALSE,"토공2"}</definedName>
    <definedName name="wrn.토공2." localSheetId="12" hidden="1">{#N/A,#N/A,FALSE,"토공2"}</definedName>
    <definedName name="wrn.토공2." localSheetId="13" hidden="1">{#N/A,#N/A,FALSE,"토공2"}</definedName>
    <definedName name="wrn.토공2." localSheetId="5" hidden="1">{#N/A,#N/A,FALSE,"토공2"}</definedName>
    <definedName name="wrn.토공2." hidden="1">{#N/A,#N/A,FALSE,"토공2"}</definedName>
    <definedName name="wrn.통신지." hidden="1">{#N/A,#N/A,FALSE,"기안지";#N/A,#N/A,FALSE,"통신지"}</definedName>
    <definedName name="wrn.포장1." localSheetId="14" hidden="1">{#N/A,#N/A,FALSE,"포장1";#N/A,#N/A,FALSE,"포장1"}</definedName>
    <definedName name="wrn.포장1." localSheetId="15" hidden="1">{#N/A,#N/A,FALSE,"포장1";#N/A,#N/A,FALSE,"포장1"}</definedName>
    <definedName name="wrn.포장1." localSheetId="12" hidden="1">{#N/A,#N/A,FALSE,"포장1";#N/A,#N/A,FALSE,"포장1"}</definedName>
    <definedName name="wrn.포장1." localSheetId="13" hidden="1">{#N/A,#N/A,FALSE,"포장1";#N/A,#N/A,FALSE,"포장1"}</definedName>
    <definedName name="wrn.포장1." localSheetId="5" hidden="1">{#N/A,#N/A,FALSE,"포장1";#N/A,#N/A,FALSE,"포장1"}</definedName>
    <definedName name="wrn.포장1." hidden="1">{#N/A,#N/A,FALSE,"포장1";#N/A,#N/A,FALSE,"포장1"}</definedName>
    <definedName name="wrn.포장2." localSheetId="14" hidden="1">{#N/A,#N/A,FALSE,"포장2"}</definedName>
    <definedName name="wrn.포장2." localSheetId="15" hidden="1">{#N/A,#N/A,FALSE,"포장2"}</definedName>
    <definedName name="wrn.포장2." localSheetId="12" hidden="1">{#N/A,#N/A,FALSE,"포장2"}</definedName>
    <definedName name="wrn.포장2." localSheetId="13" hidden="1">{#N/A,#N/A,FALSE,"포장2"}</definedName>
    <definedName name="wrn.포장2." localSheetId="5" hidden="1">{#N/A,#N/A,FALSE,"포장2"}</definedName>
    <definedName name="wrn.포장2." hidden="1">{#N/A,#N/A,FALSE,"포장2"}</definedName>
    <definedName name="wrn.표준공종단가.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wrn.표지목차." localSheetId="14" hidden="1">{#N/A,#N/A,FALSE,"표지목차"}</definedName>
    <definedName name="wrn.표지목차." localSheetId="15" hidden="1">{#N/A,#N/A,FALSE,"표지목차"}</definedName>
    <definedName name="wrn.표지목차." localSheetId="5" hidden="1">{#N/A,#N/A,FALSE,"표지목차"}</definedName>
    <definedName name="wrn.표지목차." hidden="1">{#N/A,#N/A,FALSE,"표지목차"}</definedName>
    <definedName name="wrn.혼합골재." localSheetId="14" hidden="1">{#N/A,#N/A,FALSE,"혼합골재"}</definedName>
    <definedName name="wrn.혼합골재." localSheetId="15" hidden="1">{#N/A,#N/A,FALSE,"혼합골재"}</definedName>
    <definedName name="wrn.혼합골재." localSheetId="5" hidden="1">{#N/A,#N/A,FALSE,"혼합골재"}</definedName>
    <definedName name="wrn.혼합골재." hidden="1">{#N/A,#N/A,FALSE,"혼합골재"}</definedName>
    <definedName name="wrty" localSheetId="5" hidden="1">{"'용역비'!$A$4:$C$8"}</definedName>
    <definedName name="wrty" hidden="1">{"'용역비'!$A$4:$C$8"}</definedName>
    <definedName name="wrtyrtyrt" localSheetId="5" hidden="1">{"'용역비'!$A$4:$C$8"}</definedName>
    <definedName name="wrtyrtyrt" hidden="1">{"'용역비'!$A$4:$C$8"}</definedName>
    <definedName name="wrtywrtywr" localSheetId="5" hidden="1">{"'용역비'!$A$4:$C$8"}</definedName>
    <definedName name="wrtywrtywr" hidden="1">{"'용역비'!$A$4:$C$8"}</definedName>
    <definedName name="wuy" localSheetId="5" hidden="1">{"'용역비'!$A$4:$C$8"}</definedName>
    <definedName name="wuy" hidden="1">{"'용역비'!$A$4:$C$8"}</definedName>
    <definedName name="ww" localSheetId="14" hidden="1">#REF!</definedName>
    <definedName name="ww" localSheetId="15" hidden="1">#REF!</definedName>
    <definedName name="ww" localSheetId="3" hidden="1">#REF!</definedName>
    <definedName name="ww" localSheetId="12" hidden="1">#REF!</definedName>
    <definedName name="ww" localSheetId="2" hidden="1">#REF!</definedName>
    <definedName name="ww" localSheetId="11" hidden="1">#REF!</definedName>
    <definedName name="ww" localSheetId="9" hidden="1">#REF!</definedName>
    <definedName name="ww" localSheetId="5" hidden="1">#N/A</definedName>
    <definedName name="ww" hidden="1">#REF!</definedName>
    <definedName name="WW2___0" localSheetId="5">#REF!</definedName>
    <definedName name="WWD" localSheetId="11">#REF!</definedName>
    <definedName name="WWD" localSheetId="9">#REF!</definedName>
    <definedName name="WWD" localSheetId="5">#N/A</definedName>
    <definedName name="x" localSheetId="5">#N/A</definedName>
    <definedName name="X2_" localSheetId="5">#N/A</definedName>
    <definedName name="X9701D_일위대가_List" localSheetId="5">#N/A</definedName>
    <definedName name="XCVBGSDFGSER" hidden="1">#REF!</definedName>
    <definedName name="xx" localSheetId="5">#N/A</definedName>
    <definedName name="XXXXXX" localSheetId="14" hidden="1">{"'공사부문'!$A$6:$A$32"}</definedName>
    <definedName name="XXXXXX" localSheetId="15" hidden="1">{"'공사부문'!$A$6:$A$32"}</definedName>
    <definedName name="XXXXXX" localSheetId="12" hidden="1">{"'공사부문'!$A$6:$A$32"}</definedName>
    <definedName name="XXXXXX" localSheetId="13" hidden="1">{"'공사부문'!$A$6:$A$32"}</definedName>
    <definedName name="XXXXXX" localSheetId="5" hidden="1">{"'공사부문'!$A$6:$A$32"}</definedName>
    <definedName name="XXXXXX" hidden="1">{"'공사부문'!$A$6:$A$32"}</definedName>
    <definedName name="Y" localSheetId="11">BlankMacro1</definedName>
    <definedName name="Y" localSheetId="9">BlankMacro1</definedName>
    <definedName name="y" localSheetId="5">#REF!</definedName>
    <definedName name="YFU" localSheetId="5" hidden="1">{"'용역비'!$A$4:$C$8"}</definedName>
    <definedName name="YFU" hidden="1">{"'용역비'!$A$4:$C$8"}</definedName>
    <definedName name="YL" localSheetId="14" hidden="1">{"'용역비'!$A$4:$C$8"}</definedName>
    <definedName name="YL" localSheetId="15" hidden="1">{"'용역비'!$A$4:$C$8"}</definedName>
    <definedName name="YL" localSheetId="12" hidden="1">{"'용역비'!$A$4:$C$8"}</definedName>
    <definedName name="YL" localSheetId="13" hidden="1">{"'용역비'!$A$4:$C$8"}</definedName>
    <definedName name="YL" localSheetId="5" hidden="1">{"'용역비'!$A$4:$C$8"}</definedName>
    <definedName name="YL" hidden="1">{"'용역비'!$A$4:$C$8"}</definedName>
    <definedName name="YOUNG" localSheetId="5">#N/A</definedName>
    <definedName name="yu" localSheetId="5" hidden="1">{"'용역비'!$A$4:$C$8"}</definedName>
    <definedName name="yu" hidden="1">{"'용역비'!$A$4:$C$8"}</definedName>
    <definedName name="YUK" localSheetId="5" hidden="1">{"'용역비'!$A$4:$C$8"}</definedName>
    <definedName name="YUK" hidden="1">{"'용역비'!$A$4:$C$8"}</definedName>
    <definedName name="YUKOI" localSheetId="5" hidden="1">{"'용역비'!$A$4:$C$8"}</definedName>
    <definedName name="YUKOI" hidden="1">{"'용역비'!$A$4:$C$8"}</definedName>
    <definedName name="YY" localSheetId="5">#N/A</definedName>
    <definedName name="yyy" localSheetId="12" hidden="1">#REF!</definedName>
    <definedName name="yyy" localSheetId="5" hidden="1">#N/A</definedName>
    <definedName name="yyy" hidden="1">#REF!</definedName>
    <definedName name="yyyy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yyyy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z" localSheetId="11">#REF!</definedName>
    <definedName name="z" localSheetId="9">#REF!</definedName>
    <definedName name="Z" localSheetId="5">#REF!</definedName>
    <definedName name="ZB" localSheetId="11">#REF!</definedName>
    <definedName name="ZB" localSheetId="9">#REF!</definedName>
    <definedName name="ZB" localSheetId="5">#N/A</definedName>
    <definedName name="ZB_1" localSheetId="5">#N/A</definedName>
    <definedName name="ZB_2" localSheetId="11">#REF!</definedName>
    <definedName name="ZB_2" localSheetId="9">#REF!</definedName>
    <definedName name="ZB_2" localSheetId="5">#N/A</definedName>
    <definedName name="ZP" localSheetId="5">#N/A</definedName>
    <definedName name="zx" localSheetId="5" hidden="1">#N/A</definedName>
    <definedName name="zx" hidden="1">#REF!</definedName>
    <definedName name="zz" localSheetId="11">#REF!</definedName>
    <definedName name="zz" localSheetId="9">#REF!</definedName>
    <definedName name="zz" localSheetId="5">#N/A</definedName>
    <definedName name="ㄱ" localSheetId="14" hidden="1">#REF!</definedName>
    <definedName name="ㄱ" localSheetId="15" hidden="1">#REF!</definedName>
    <definedName name="ㄱ" localSheetId="3" hidden="1">#REF!</definedName>
    <definedName name="ㄱ" localSheetId="12" hidden="1">#REF!</definedName>
    <definedName name="ㄱ" localSheetId="2" hidden="1">#REF!</definedName>
    <definedName name="ㄱ" localSheetId="11" hidden="1">#REF!</definedName>
    <definedName name="ㄱ" localSheetId="9" hidden="1">#REF!</definedName>
    <definedName name="ㄱ" localSheetId="5" hidden="1">#N/A</definedName>
    <definedName name="ㄱ" hidden="1">#REF!</definedName>
    <definedName name="ㄱ1" localSheetId="5">#N/A</definedName>
    <definedName name="ㄱ10" localSheetId="5">#N/A</definedName>
    <definedName name="ㄱ11" localSheetId="5">#N/A</definedName>
    <definedName name="ㄱ12" localSheetId="5">#N/A</definedName>
    <definedName name="ㄱ13" localSheetId="5">#N/A</definedName>
    <definedName name="ㄱ14" localSheetId="5">#N/A</definedName>
    <definedName name="ㄱ15" localSheetId="5">#N/A</definedName>
    <definedName name="ㄱ16" localSheetId="5">#N/A</definedName>
    <definedName name="ㄱ17" localSheetId="5">#N/A</definedName>
    <definedName name="ㄱ2" localSheetId="5">#N/A</definedName>
    <definedName name="ㄱ3" localSheetId="5">#N/A</definedName>
    <definedName name="ㄱ4" localSheetId="5">#N/A</definedName>
    <definedName name="ㄱ5" localSheetId="5">#N/A</definedName>
    <definedName name="ㄱ6" localSheetId="5">#N/A</definedName>
    <definedName name="ㄱ7" localSheetId="5">#N/A</definedName>
    <definedName name="ㄱ8" localSheetId="5">#N/A</definedName>
    <definedName name="ㄱ9" localSheetId="5">#N/A</definedName>
    <definedName name="ㄱㄱ" localSheetId="5" hidden="1">{#N/A,#N/A,FALSE,"명세표"}</definedName>
    <definedName name="ㄱㄱ" hidden="1">{"'용역비'!$A$4:$C$8"}</definedName>
    <definedName name="ㄱㄱㄱ" localSheetId="5">#N/A</definedName>
    <definedName name="ㄱㄱㄱㄱㄱ" localSheetId="5">#REF!</definedName>
    <definedName name="ㄱㄱㄱㄱㄱㄱ" localSheetId="5" hidden="1">{"'용역비'!$A$4:$C$8"}</definedName>
    <definedName name="ㄱㄱㄱㄱㄱㄱ" hidden="1">{"'용역비'!$A$4:$C$8"}</definedName>
    <definedName name="ㄱㄷ" localSheetId="5">한전불입금!ㄱㄷ</definedName>
    <definedName name="ㄱㄷㅅ" localSheetId="11">#REF!</definedName>
    <definedName name="ㄱㄷㅅ" localSheetId="9">#REF!</definedName>
    <definedName name="ㄱㄷㅅ" localSheetId="5">#N/A</definedName>
    <definedName name="ㄱㄷ쇼" localSheetId="14" hidden="1">#REF!</definedName>
    <definedName name="ㄱㄷ쇼" localSheetId="15" hidden="1">#REF!</definedName>
    <definedName name="ㄱㄷ쇼" localSheetId="3" hidden="1">#REF!</definedName>
    <definedName name="ㄱㄷ쇼" localSheetId="2" hidden="1">#REF!</definedName>
    <definedName name="ㄱㄷ쇼" hidden="1">#REF!</definedName>
    <definedName name="ㄱㄷㅈㅂ" localSheetId="5">#N/A</definedName>
    <definedName name="ㄱㄷㅈㅄㄷ" localSheetId="14" hidden="1">#REF!</definedName>
    <definedName name="ㄱㄷㅈㅄㄷ" localSheetId="15" hidden="1">#REF!</definedName>
    <definedName name="ㄱㄷㅈㅄㄷ" localSheetId="3" hidden="1">#REF!</definedName>
    <definedName name="ㄱㄷㅈㅄㄷ" localSheetId="2" hidden="1">#REF!</definedName>
    <definedName name="ㄱㄷㅈㅄㄷ" hidden="1">#REF!</definedName>
    <definedName name="ㄱㄷ죠" localSheetId="14" hidden="1">#REF!</definedName>
    <definedName name="ㄱㄷ죠" localSheetId="15" hidden="1">#REF!</definedName>
    <definedName name="ㄱㄷ죠" localSheetId="3" hidden="1">#REF!</definedName>
    <definedName name="ㄱㄷ죠" localSheetId="2" hidden="1">#REF!</definedName>
    <definedName name="ㄱㄷ죠" hidden="1">#REF!</definedName>
    <definedName name="ㄱ됵ㄷ" localSheetId="14" hidden="1">#REF!</definedName>
    <definedName name="ㄱ됵ㄷ" localSheetId="15" hidden="1">#REF!</definedName>
    <definedName name="ㄱ됵ㄷ" localSheetId="3" hidden="1">#REF!</definedName>
    <definedName name="ㄱ됵ㄷ" localSheetId="2" hidden="1">#REF!</definedName>
    <definedName name="ㄱ됵ㄷ" hidden="1">#REF!</definedName>
    <definedName name="ㄱ둊" localSheetId="14" hidden="1">#REF!</definedName>
    <definedName name="ㄱ둊" localSheetId="15" hidden="1">#REF!</definedName>
    <definedName name="ㄱ둊" localSheetId="3" hidden="1">#REF!</definedName>
    <definedName name="ㄱ둊" localSheetId="2" hidden="1">#REF!</definedName>
    <definedName name="ㄱ둊" hidden="1">#REF!</definedName>
    <definedName name="가" localSheetId="5">#N/A</definedName>
    <definedName name="가A" localSheetId="5">#N/A</definedName>
    <definedName name="가B" localSheetId="5">#N/A</definedName>
    <definedName name="가C" localSheetId="5">#N/A</definedName>
    <definedName name="가D" localSheetId="5">#N/A</definedName>
    <definedName name="가E" localSheetId="5">#N/A</definedName>
    <definedName name="가F" localSheetId="5">#N/A</definedName>
    <definedName name="가S_O" hidden="1">{#N/A,#N/A,FALSE,"DAOCM 2차 검토"}</definedName>
    <definedName name="가격" localSheetId="5">#N/A</definedName>
    <definedName name="가격2" localSheetId="5">#N/A</definedName>
    <definedName name="가격조사" localSheetId="5">#N/A</definedName>
    <definedName name="가관지수링" localSheetId="5">#N/A</definedName>
    <definedName name="가라" localSheetId="5">#N/A</definedName>
    <definedName name="가로등" localSheetId="5">한전불입금!가로등</definedName>
    <definedName name="가로등입력" localSheetId="5">한전불입금!가로등입력</definedName>
    <definedName name="가로등점멸기" localSheetId="5">#N/A</definedName>
    <definedName name="가로등주" localSheetId="5">#N/A</definedName>
    <definedName name="가링" localSheetId="11">#REF!</definedName>
    <definedName name="가링" localSheetId="9">#REF!</definedName>
    <definedName name="가링" localSheetId="5">#REF!</definedName>
    <definedName name="가몰탈" localSheetId="5">#N/A</definedName>
    <definedName name="가설경" localSheetId="11">#REF!</definedName>
    <definedName name="가설경" localSheetId="9">#REF!</definedName>
    <definedName name="가설경" localSheetId="5">#N/A</definedName>
    <definedName name="가설공사" localSheetId="5">#N/A</definedName>
    <definedName name="가설공사비" localSheetId="5">#N/A</definedName>
    <definedName name="가설노" localSheetId="11">#REF!</definedName>
    <definedName name="가설노" localSheetId="9">#REF!</definedName>
    <definedName name="가설노" localSheetId="5">#N/A</definedName>
    <definedName name="가설비" localSheetId="5">#N/A</definedName>
    <definedName name="가설사무실" localSheetId="5">#N/A</definedName>
    <definedName name="가설사무실경" localSheetId="5">#N/A</definedName>
    <definedName name="가설재" localSheetId="11">#REF!</definedName>
    <definedName name="가설재" localSheetId="9">#REF!</definedName>
    <definedName name="가설재" localSheetId="5">#N/A</definedName>
    <definedName name="가설창고" localSheetId="5">#N/A</definedName>
    <definedName name="가설창고경" localSheetId="5">#N/A</definedName>
    <definedName name="가설총" localSheetId="11">#REF!</definedName>
    <definedName name="가설총" localSheetId="9">#REF!</definedName>
    <definedName name="가설총" localSheetId="5">#N/A</definedName>
    <definedName name="가스" localSheetId="14" hidden="1">{#N/A,#N/A,FALSE,"CCTV"}</definedName>
    <definedName name="가스" localSheetId="15" hidden="1">{#N/A,#N/A,FALSE,"CCTV"}</definedName>
    <definedName name="가스" localSheetId="12" hidden="1">{#N/A,#N/A,FALSE,"CCTV"}</definedName>
    <definedName name="가스" localSheetId="13" hidden="1">{#N/A,#N/A,FALSE,"CCTV"}</definedName>
    <definedName name="가스" localSheetId="5" hidden="1">{#N/A,#N/A,FALSE,"CCTV"}</definedName>
    <definedName name="가스" hidden="1">{#N/A,#N/A,FALSE,"CCTV"}</definedName>
    <definedName name="가시나무R4" localSheetId="5">#N/A</definedName>
    <definedName name="가시나무R5" localSheetId="5">#N/A</definedName>
    <definedName name="가시나무R6" localSheetId="5">#N/A</definedName>
    <definedName name="가시나무R8" localSheetId="5">#N/A</definedName>
    <definedName name="가시설수량집계표" localSheetId="5">#N/A</definedName>
    <definedName name="가시설자재집계" localSheetId="5">#N/A</definedName>
    <definedName name="가아" localSheetId="12" hidden="1">#REF!</definedName>
    <definedName name="가아" localSheetId="5" hidden="1">#N/A</definedName>
    <definedName name="가아" hidden="1">#REF!</definedName>
    <definedName name="가압내역" localSheetId="5">#N/A</definedName>
    <definedName name="가원형4회" localSheetId="5">#N/A</definedName>
    <definedName name="가이즈까향1204" localSheetId="5">#N/A</definedName>
    <definedName name="가이즈까향1505" localSheetId="5">#N/A</definedName>
    <definedName name="가이즈까향2006" localSheetId="5">#N/A</definedName>
    <definedName name="가이즈까향2008" localSheetId="5">#N/A</definedName>
    <definedName name="가이즈까향2510" localSheetId="5">#N/A</definedName>
    <definedName name="가중나무B10" localSheetId="5">#N/A</definedName>
    <definedName name="가중나무B4" localSheetId="5">#N/A</definedName>
    <definedName name="가중나무B5" localSheetId="5">#N/A</definedName>
    <definedName name="가중나무B6" localSheetId="5">#N/A</definedName>
    <definedName name="가중나무B8" localSheetId="5">#N/A</definedName>
    <definedName name="가철근" localSheetId="5">#N/A</definedName>
    <definedName name="가콘25" localSheetId="5">#N/A</definedName>
    <definedName name="가콘40" localSheetId="5">#N/A</definedName>
    <definedName name="각도" localSheetId="5">#N/A</definedName>
    <definedName name="각재" localSheetId="5">#N/A</definedName>
    <definedName name="각종함" localSheetId="5">#N/A</definedName>
    <definedName name="간노" localSheetId="5">#N/A</definedName>
    <definedName name="간선변경" localSheetId="11">BlankMacro1</definedName>
    <definedName name="간선변경" localSheetId="9">BlankMacro1</definedName>
    <definedName name="간선변경" localSheetId="5">BlankMacro1</definedName>
    <definedName name="간접노무" localSheetId="5">#N/A</definedName>
    <definedName name="간접노무비" localSheetId="5">#REF!</definedName>
    <definedName name="간접노무비1" localSheetId="5">#N/A</definedName>
    <definedName name="간접노무비율" localSheetId="5">#N/A</definedName>
    <definedName name="간접비" localSheetId="5">#N/A</definedName>
    <definedName name="간접재료비" localSheetId="5">#N/A</definedName>
    <definedName name="간지" localSheetId="5">#N/A</definedName>
    <definedName name="간호" localSheetId="5">#N/A</definedName>
    <definedName name="갈빌1호" localSheetId="11">#REF!</definedName>
    <definedName name="갈빌1호" localSheetId="9">#REF!</definedName>
    <definedName name="갈빌1호" localSheetId="5">#N/A</definedName>
    <definedName name="갈빌2호" localSheetId="11">#REF!</definedName>
    <definedName name="갈빌2호" localSheetId="9">#REF!</definedName>
    <definedName name="갈빌2호" localSheetId="5">#N/A</definedName>
    <definedName name="갈빌3호" localSheetId="11">#REF!</definedName>
    <definedName name="갈빌3호" localSheetId="9">#REF!</definedName>
    <definedName name="갈빌3호" localSheetId="5">#N/A</definedName>
    <definedName name="감" localSheetId="5">#N/A</definedName>
    <definedName name="감" hidden="1">#REF!</definedName>
    <definedName name="감R10" localSheetId="5">#N/A</definedName>
    <definedName name="감R12" localSheetId="5">#N/A</definedName>
    <definedName name="감R15" localSheetId="5">#N/A</definedName>
    <definedName name="감R5" localSheetId="5">#N/A</definedName>
    <definedName name="감R6" localSheetId="5">#N/A</definedName>
    <definedName name="감R7" localSheetId="5">#N/A</definedName>
    <definedName name="감R8" localSheetId="5">#N/A</definedName>
    <definedName name="감가" hidden="1">{#N/A,#N/A,FALSE,"9612"}</definedName>
    <definedName name="감가상각" hidden="1">{#N/A,#N/A,FALSE,"9612"}</definedName>
    <definedName name="감가상각비" localSheetId="5">#N/A</definedName>
    <definedName name="감지기" localSheetId="5">#N/A</definedName>
    <definedName name="감철근" localSheetId="5">#N/A</definedName>
    <definedName name="갑" localSheetId="5">#REF!</definedName>
    <definedName name="갑03" localSheetId="5">#N/A</definedName>
    <definedName name="갑지" localSheetId="14" hidden="1">#REF!</definedName>
    <definedName name="갑지" localSheetId="15" hidden="1">#REF!</definedName>
    <definedName name="갑지" localSheetId="3" hidden="1">#REF!</definedName>
    <definedName name="갑지" localSheetId="2" hidden="1">#REF!</definedName>
    <definedName name="갑지" localSheetId="11" hidden="1">#REF!</definedName>
    <definedName name="갑지" localSheetId="9" hidden="1">#REF!</definedName>
    <definedName name="갑지" localSheetId="5">#REF!</definedName>
    <definedName name="갑지" hidden="1">#REF!</definedName>
    <definedName name="갑지1" localSheetId="11">#REF!</definedName>
    <definedName name="갑지1" localSheetId="9">#REF!</definedName>
    <definedName name="갑지1" localSheetId="5">#N/A</definedName>
    <definedName name="갑지사" localSheetId="11">#REF!</definedName>
    <definedName name="갑지사" localSheetId="9">#REF!</definedName>
    <definedName name="갑지사" localSheetId="5">#N/A</definedName>
    <definedName name="갑지총계" localSheetId="5">#N/A</definedName>
    <definedName name="강" localSheetId="5">#N/A</definedName>
    <definedName name="강_동바리" localSheetId="5">#N/A</definedName>
    <definedName name="강_비계" localSheetId="5">#N/A</definedName>
    <definedName name="강당내역" localSheetId="11">#REF!</definedName>
    <definedName name="강당내역" localSheetId="9">#REF!</definedName>
    <definedName name="강당내역" localSheetId="5">#N/A</definedName>
    <definedName name="강아지" localSheetId="14" hidden="1">#REF!</definedName>
    <definedName name="강아지" localSheetId="15" hidden="1">#REF!</definedName>
    <definedName name="강아지" localSheetId="3" hidden="1">#REF!</definedName>
    <definedName name="강아지" localSheetId="12" hidden="1">#REF!</definedName>
    <definedName name="강아지" localSheetId="2" hidden="1">#REF!</definedName>
    <definedName name="강아지" localSheetId="11" hidden="1">#REF!</definedName>
    <definedName name="강아지" localSheetId="9" hidden="1">#REF!</definedName>
    <definedName name="강아지" localSheetId="5" hidden="1">#REF!</definedName>
    <definedName name="강아지" hidden="1">#REF!</definedName>
    <definedName name="강의" localSheetId="11">#REF!</definedName>
    <definedName name="강의" localSheetId="9">#REF!</definedName>
    <definedName name="강재DATA" localSheetId="5">#N/A</definedName>
    <definedName name="강재규격" localSheetId="5">#N/A</definedName>
    <definedName name="강전기계조립공" localSheetId="5">#N/A</definedName>
    <definedName name="강지보" localSheetId="5">#N/A</definedName>
    <definedName name="개거" localSheetId="5" hidden="1">#REF!</definedName>
    <definedName name="개거" hidden="1">#REF!</definedName>
    <definedName name="개나리12" localSheetId="5">#N/A</definedName>
    <definedName name="개나리3" localSheetId="5">#N/A</definedName>
    <definedName name="개나리5" localSheetId="5">#N/A</definedName>
    <definedName name="개나리7" localSheetId="5">#N/A</definedName>
    <definedName name="개나리9" localSheetId="5">#N/A</definedName>
    <definedName name="개발비산출근거" localSheetId="5">#N/A</definedName>
    <definedName name="개소" localSheetId="5">#N/A</definedName>
    <definedName name="개수" localSheetId="5">#N/A</definedName>
    <definedName name="개수1" localSheetId="5">#N/A</definedName>
    <definedName name="개쉬땅1204" localSheetId="5">#N/A</definedName>
    <definedName name="개쉬땅1506" localSheetId="5">#N/A</definedName>
    <definedName name="갯수" localSheetId="5">#N/A</definedName>
    <definedName name="갯수1" localSheetId="5">#N/A</definedName>
    <definedName name="거_3" localSheetId="5">#N/A</definedName>
    <definedName name="거_4" localSheetId="5">#N/A</definedName>
    <definedName name="거_44" localSheetId="5">#N/A</definedName>
    <definedName name="거_6" localSheetId="5">#N/A</definedName>
    <definedName name="거더폭" localSheetId="5">#N/A</definedName>
    <definedName name="거푸집" localSheetId="5">#N/A</definedName>
    <definedName name="거ㅏ" localSheetId="12" hidden="1">#REF!</definedName>
    <definedName name="거ㅏ" localSheetId="5" hidden="1">#N/A</definedName>
    <definedName name="거ㅏ" hidden="1">#REF!</definedName>
    <definedName name="건설기계운전사" localSheetId="5">#N/A</definedName>
    <definedName name="건설기계조수" localSheetId="5">#N/A</definedName>
    <definedName name="건설기계조장" localSheetId="5">#N/A</definedName>
    <definedName name="건축목공" localSheetId="11">#REF!</definedName>
    <definedName name="건축목공" localSheetId="9">#REF!</definedName>
    <definedName name="건축목공" localSheetId="5">#N/A</definedName>
    <definedName name="건축원가" localSheetId="5" hidden="1">#N/A</definedName>
    <definedName name="건축원가" hidden="1">#REF!</definedName>
    <definedName name="검산" localSheetId="5">#N/A</definedName>
    <definedName name="겉표지" localSheetId="11">#REF!</definedName>
    <definedName name="겉표지" localSheetId="9">#REF!</definedName>
    <definedName name="겉표지" localSheetId="5">#N/A</definedName>
    <definedName name="겨" localSheetId="5" hidden="1">{"'용역비'!$A$4:$C$8"}</definedName>
    <definedName name="겨" hidden="1">{"'용역비'!$A$4:$C$8"}</definedName>
    <definedName name="겨산" localSheetId="5">#N/A</definedName>
    <definedName name="겨울" localSheetId="5">#N/A</definedName>
    <definedName name="견" localSheetId="5">#N/A</definedName>
    <definedName name="견적" localSheetId="12" hidden="1">#REF!</definedName>
    <definedName name="견적" localSheetId="5">#N/A</definedName>
    <definedName name="견적가" localSheetId="11">#REF!</definedName>
    <definedName name="견적가" localSheetId="9">#REF!</definedName>
    <definedName name="견적가" localSheetId="5">#N/A</definedName>
    <definedName name="견적갑지" localSheetId="5">#N/A</definedName>
    <definedName name="견적금액분석" localSheetId="5">#N/A</definedName>
    <definedName name="견적단가" localSheetId="5">#N/A</definedName>
    <definedName name="견적서" localSheetId="11">#REF!</definedName>
    <definedName name="견적서" localSheetId="9">#REF!</definedName>
    <definedName name="견적서" localSheetId="5">#N/A</definedName>
    <definedName name="견적조건" localSheetId="14" hidden="1">{#N/A,#N/A,FALSE,"CCTV"}</definedName>
    <definedName name="견적조건" localSheetId="15" hidden="1">{#N/A,#N/A,FALSE,"CCTV"}</definedName>
    <definedName name="견적조건" localSheetId="12" hidden="1">{#N/A,#N/A,FALSE,"CCTV"}</definedName>
    <definedName name="견적조건" localSheetId="13" hidden="1">{#N/A,#N/A,FALSE,"CCTV"}</definedName>
    <definedName name="견적조건" localSheetId="4" hidden="1">{#N/A,#N/A,FALSE,"CCTV"}</definedName>
    <definedName name="견적조건" localSheetId="5" hidden="1">{#N/A,#N/A,FALSE,"CCTV"}</definedName>
    <definedName name="견적조건" hidden="1">{#N/A,#N/A,FALSE,"CCTV"}</definedName>
    <definedName name="견적조건8" localSheetId="14" hidden="1">{#N/A,#N/A,FALSE,"CCTV"}</definedName>
    <definedName name="견적조건8" localSheetId="15" hidden="1">{#N/A,#N/A,FALSE,"CCTV"}</definedName>
    <definedName name="견적조건8" localSheetId="12" hidden="1">{#N/A,#N/A,FALSE,"CCTV"}</definedName>
    <definedName name="견적조건8" localSheetId="13" hidden="1">{#N/A,#N/A,FALSE,"CCTV"}</definedName>
    <definedName name="견적조건8" localSheetId="4" hidden="1">{#N/A,#N/A,FALSE,"CCTV"}</definedName>
    <definedName name="견적조건8" localSheetId="5" hidden="1">{#N/A,#N/A,FALSE,"CCTV"}</definedName>
    <definedName name="견적조건8" hidden="1">{#N/A,#N/A,FALSE,"CCTV"}</definedName>
    <definedName name="견적품의" localSheetId="11">#REF!</definedName>
    <definedName name="견적품의" localSheetId="9">#REF!</definedName>
    <definedName name="견적품의" localSheetId="5">#N/A</definedName>
    <definedName name="결과" localSheetId="5">#N/A</definedName>
    <definedName name="결과1" localSheetId="5">#N/A</definedName>
    <definedName name="결과11" localSheetId="5">#N/A</definedName>
    <definedName name="결과2" localSheetId="5">#N/A</definedName>
    <definedName name="결과3" localSheetId="5">#N/A</definedName>
    <definedName name="결과4" localSheetId="5">#N/A</definedName>
    <definedName name="결과5" localSheetId="5">#N/A</definedName>
    <definedName name="결과6" localSheetId="5">#N/A</definedName>
    <definedName name="결과7" localSheetId="5">#N/A</definedName>
    <definedName name="결과7_1" localSheetId="5">#N/A</definedName>
    <definedName name="결과7_2" localSheetId="5">#N/A</definedName>
    <definedName name="결과7_3" localSheetId="5">#N/A</definedName>
    <definedName name="결속선" localSheetId="5">#N/A</definedName>
    <definedName name="결정치" localSheetId="5">#REF!</definedName>
    <definedName name="겹동백1002" localSheetId="5">#N/A</definedName>
    <definedName name="겹동백1204" localSheetId="5">#N/A</definedName>
    <definedName name="겹동백1506" localSheetId="5">#N/A</definedName>
    <definedName name="겹벗R6" localSheetId="5">#N/A</definedName>
    <definedName name="겹벗R8" localSheetId="5">#N/A</definedName>
    <definedName name="겹철쭉0304" localSheetId="5">#N/A</definedName>
    <definedName name="겹철쭉0506" localSheetId="5">#N/A</definedName>
    <definedName name="겹철쭉0608" localSheetId="5">#N/A</definedName>
    <definedName name="겹철쭉0810" localSheetId="5">#N/A</definedName>
    <definedName name="겹철쭉0812" localSheetId="5">#N/A</definedName>
    <definedName name="경0907003" localSheetId="11">#REF!</definedName>
    <definedName name="경0907003" localSheetId="9">#REF!</definedName>
    <definedName name="경0907003" localSheetId="5">#N/A</definedName>
    <definedName name="경6907001" localSheetId="11">#REF!</definedName>
    <definedName name="경6907001" localSheetId="9">#REF!</definedName>
    <definedName name="경6907001" localSheetId="5">#N/A</definedName>
    <definedName name="경6907004" localSheetId="11">#REF!</definedName>
    <definedName name="경6907004" localSheetId="9">#REF!</definedName>
    <definedName name="경6907004" localSheetId="5">#N/A</definedName>
    <definedName name="경6907005" localSheetId="11">#REF!</definedName>
    <definedName name="경6907005" localSheetId="9">#REF!</definedName>
    <definedName name="경6907005" localSheetId="5">#N/A</definedName>
    <definedName name="경6907006" localSheetId="5">#N/A</definedName>
    <definedName name="경6907007" localSheetId="5">#N/A</definedName>
    <definedName name="경6907008" localSheetId="5">#N/A</definedName>
    <definedName name="경6907009" localSheetId="5">#N/A</definedName>
    <definedName name="경6907010" localSheetId="5">#N/A</definedName>
    <definedName name="경6907011" localSheetId="5">#N/A</definedName>
    <definedName name="경6907012" localSheetId="5">#N/A</definedName>
    <definedName name="경6907013" localSheetId="11">#REF!</definedName>
    <definedName name="경6907013" localSheetId="9">#REF!</definedName>
    <definedName name="경6907013" localSheetId="5">#N/A</definedName>
    <definedName name="경6907014" localSheetId="11">#REF!</definedName>
    <definedName name="경6907014" localSheetId="9">#REF!</definedName>
    <definedName name="경6907014" localSheetId="5">#N/A</definedName>
    <definedName name="경6908002" localSheetId="11">#REF!</definedName>
    <definedName name="경6908002" localSheetId="9">#REF!</definedName>
    <definedName name="경6908002" localSheetId="5">#N/A</definedName>
    <definedName name="경6908003" localSheetId="11">#REF!</definedName>
    <definedName name="경6908003" localSheetId="9">#REF!</definedName>
    <definedName name="경6908003" localSheetId="5">#N/A</definedName>
    <definedName name="경6908004" localSheetId="11">#REF!</definedName>
    <definedName name="경6908004" localSheetId="9">#REF!</definedName>
    <definedName name="경6908004" localSheetId="5">#N/A</definedName>
    <definedName name="경6908005" localSheetId="11">#REF!</definedName>
    <definedName name="경6908005" localSheetId="9">#REF!</definedName>
    <definedName name="경6908005" localSheetId="5">#N/A</definedName>
    <definedName name="경6908006" localSheetId="11">#REF!</definedName>
    <definedName name="경6908006" localSheetId="9">#REF!</definedName>
    <definedName name="경6908006" localSheetId="5">#N/A</definedName>
    <definedName name="경6908007" localSheetId="11">#REF!</definedName>
    <definedName name="경6908007" localSheetId="9">#REF!</definedName>
    <definedName name="경6908007" localSheetId="5">#N/A</definedName>
    <definedName name="경6908008" localSheetId="11">#REF!</definedName>
    <definedName name="경6908008" localSheetId="9">#REF!</definedName>
    <definedName name="경6908008" localSheetId="5">#N/A</definedName>
    <definedName name="경6908009" localSheetId="11">#REF!</definedName>
    <definedName name="경6908009" localSheetId="9">#REF!</definedName>
    <definedName name="경6908009" localSheetId="5">#N/A</definedName>
    <definedName name="경6908031" localSheetId="5">#N/A</definedName>
    <definedName name="경6908032" localSheetId="5">#N/A</definedName>
    <definedName name="경6908033" localSheetId="5">#N/A</definedName>
    <definedName name="경6908034" localSheetId="5">#N/A</definedName>
    <definedName name="경6908035" localSheetId="5">#N/A</definedName>
    <definedName name="경6908036" localSheetId="5">#N/A</definedName>
    <definedName name="경6908037" localSheetId="11">#REF!</definedName>
    <definedName name="경6908037" localSheetId="9">#REF!</definedName>
    <definedName name="경6908037" localSheetId="5">#N/A</definedName>
    <definedName name="경6908038" localSheetId="11">#REF!</definedName>
    <definedName name="경6908038" localSheetId="9">#REF!</definedName>
    <definedName name="경6908038" localSheetId="5">#N/A</definedName>
    <definedName name="경6910002" localSheetId="11">#REF!</definedName>
    <definedName name="경6910002" localSheetId="9">#REF!</definedName>
    <definedName name="경6910002" localSheetId="5">#N/A</definedName>
    <definedName name="경6910004" localSheetId="11">#REF!</definedName>
    <definedName name="경6910004" localSheetId="9">#REF!</definedName>
    <definedName name="경6910004" localSheetId="5">#N/A</definedName>
    <definedName name="경6910006" localSheetId="11">#REF!</definedName>
    <definedName name="경6910006" localSheetId="9">#REF!</definedName>
    <definedName name="경6910006" localSheetId="5">#N/A</definedName>
    <definedName name="경6910007" localSheetId="5">#N/A</definedName>
    <definedName name="경6910008" localSheetId="5">#N/A</definedName>
    <definedName name="경6910009" localSheetId="5">#N/A</definedName>
    <definedName name="경6910010" localSheetId="11">#REF!</definedName>
    <definedName name="경6910010" localSheetId="9">#REF!</definedName>
    <definedName name="경6910010" localSheetId="5">#N/A</definedName>
    <definedName name="경6910011" localSheetId="11">#REF!</definedName>
    <definedName name="경6910011" localSheetId="9">#REF!</definedName>
    <definedName name="경6910011" localSheetId="5">#N/A</definedName>
    <definedName name="경6910012" localSheetId="11">#REF!</definedName>
    <definedName name="경6910012" localSheetId="9">#REF!</definedName>
    <definedName name="경6910012" localSheetId="5">#N/A</definedName>
    <definedName name="경6911002" localSheetId="5">#N/A</definedName>
    <definedName name="경6912008" localSheetId="11">#REF!</definedName>
    <definedName name="경6912008" localSheetId="9">#REF!</definedName>
    <definedName name="경6912008" localSheetId="5">#N/A</definedName>
    <definedName name="경6912009" localSheetId="11">#REF!</definedName>
    <definedName name="경6912009" localSheetId="9">#REF!</definedName>
    <definedName name="경6912009" localSheetId="5">#N/A</definedName>
    <definedName name="경6912010" localSheetId="11">#REF!</definedName>
    <definedName name="경6912010" localSheetId="9">#REF!</definedName>
    <definedName name="경6912010" localSheetId="5">#N/A</definedName>
    <definedName name="경6912011" localSheetId="11">#REF!</definedName>
    <definedName name="경6912011" localSheetId="9">#REF!</definedName>
    <definedName name="경6912011" localSheetId="5">#N/A</definedName>
    <definedName name="경6912012" localSheetId="5">#N/A</definedName>
    <definedName name="경6912013" localSheetId="5">#N/A</definedName>
    <definedName name="경6912014" localSheetId="11">#REF!</definedName>
    <definedName name="경6912014" localSheetId="9">#REF!</definedName>
    <definedName name="경6912014" localSheetId="5">#N/A</definedName>
    <definedName name="경6912016" localSheetId="11">#REF!</definedName>
    <definedName name="경6912016" localSheetId="9">#REF!</definedName>
    <definedName name="경6912016" localSheetId="5">#N/A</definedName>
    <definedName name="경6914001" localSheetId="5">#N/A</definedName>
    <definedName name="경6917001" localSheetId="5">#N/A</definedName>
    <definedName name="경6917002" localSheetId="5">#N/A</definedName>
    <definedName name="경6917003" localSheetId="5">#N/A</definedName>
    <definedName name="경6917004" localSheetId="5">#N/A</definedName>
    <definedName name="경6917005" localSheetId="5">#N/A</definedName>
    <definedName name="경6917308" localSheetId="11">#REF!</definedName>
    <definedName name="경6917308" localSheetId="9">#REF!</definedName>
    <definedName name="경6917308" localSheetId="5">#N/A</definedName>
    <definedName name="경6917309" localSheetId="5">#N/A</definedName>
    <definedName name="경6917310" localSheetId="5">#N/A</definedName>
    <definedName name="경6917311" localSheetId="5">#N/A</definedName>
    <definedName name="경6917312" localSheetId="5">#N/A</definedName>
    <definedName name="경6918003" localSheetId="11">#REF!</definedName>
    <definedName name="경6918003" localSheetId="9">#REF!</definedName>
    <definedName name="경6918003" localSheetId="5">#N/A</definedName>
    <definedName name="경6918004" localSheetId="5">#N/A</definedName>
    <definedName name="경6918005" localSheetId="5">#N/A</definedName>
    <definedName name="경6918006" localSheetId="11">#REF!</definedName>
    <definedName name="경6918006" localSheetId="9">#REF!</definedName>
    <definedName name="경6918006" localSheetId="5">#N/A</definedName>
    <definedName name="경6918007" localSheetId="5">#N/A</definedName>
    <definedName name="경6918008" localSheetId="5">#N/A</definedName>
    <definedName name="경6918009" localSheetId="5">#N/A</definedName>
    <definedName name="경6918010" localSheetId="5">#N/A</definedName>
    <definedName name="경6918011" localSheetId="5">#N/A</definedName>
    <definedName name="경6918012" localSheetId="5">#N/A</definedName>
    <definedName name="경6918013" localSheetId="11">#REF!</definedName>
    <definedName name="경6918013" localSheetId="9">#REF!</definedName>
    <definedName name="경6918013" localSheetId="5">#N/A</definedName>
    <definedName name="경6918014" localSheetId="11">#REF!</definedName>
    <definedName name="경6918014" localSheetId="9">#REF!</definedName>
    <definedName name="경6918014" localSheetId="5">#N/A</definedName>
    <definedName name="경6918102" localSheetId="11">#REF!</definedName>
    <definedName name="경6918102" localSheetId="9">#REF!</definedName>
    <definedName name="경6918102" localSheetId="5">#N/A</definedName>
    <definedName name="경6918103" localSheetId="5">#N/A</definedName>
    <definedName name="경6918104" localSheetId="11">#REF!</definedName>
    <definedName name="경6918104" localSheetId="9">#REF!</definedName>
    <definedName name="경6918104" localSheetId="5">#N/A</definedName>
    <definedName name="경6918105" localSheetId="11">#REF!</definedName>
    <definedName name="경6918105" localSheetId="9">#REF!</definedName>
    <definedName name="경6918105" localSheetId="5">#N/A</definedName>
    <definedName name="경6918106" localSheetId="5">#N/A</definedName>
    <definedName name="경6918107" localSheetId="11">#REF!</definedName>
    <definedName name="경6918107" localSheetId="9">#REF!</definedName>
    <definedName name="경6918107" localSheetId="5">#N/A</definedName>
    <definedName name="경6918108" localSheetId="11">#REF!</definedName>
    <definedName name="경6918108" localSheetId="9">#REF!</definedName>
    <definedName name="경6918108" localSheetId="5">#N/A</definedName>
    <definedName name="경6918109" localSheetId="11">#REF!</definedName>
    <definedName name="경6918109" localSheetId="9">#REF!</definedName>
    <definedName name="경6918109" localSheetId="5">#N/A</definedName>
    <definedName name="경6919007" localSheetId="11">#REF!</definedName>
    <definedName name="경6919007" localSheetId="9">#REF!</definedName>
    <definedName name="경6919007" localSheetId="5">#N/A</definedName>
    <definedName name="경6919008" localSheetId="11">#REF!</definedName>
    <definedName name="경6919008" localSheetId="9">#REF!</definedName>
    <definedName name="경6919008" localSheetId="5">#N/A</definedName>
    <definedName name="경6919009" localSheetId="11">#REF!</definedName>
    <definedName name="경6919009" localSheetId="9">#REF!</definedName>
    <definedName name="경6919009" localSheetId="5">#N/A</definedName>
    <definedName name="경6919010" localSheetId="11">#REF!</definedName>
    <definedName name="경6919010" localSheetId="9">#REF!</definedName>
    <definedName name="경6919010" localSheetId="5">#N/A</definedName>
    <definedName name="경6919011" localSheetId="11">#REF!</definedName>
    <definedName name="경6919011" localSheetId="9">#REF!</definedName>
    <definedName name="경6919011" localSheetId="5">#N/A</definedName>
    <definedName name="경6919012" localSheetId="11">#REF!</definedName>
    <definedName name="경6919012" localSheetId="9">#REF!</definedName>
    <definedName name="경6919012" localSheetId="5">#N/A</definedName>
    <definedName name="경6922002" localSheetId="11">#REF!</definedName>
    <definedName name="경6922002" localSheetId="9">#REF!</definedName>
    <definedName name="경6922002" localSheetId="5">#N/A</definedName>
    <definedName name="경6922004" localSheetId="11">#REF!</definedName>
    <definedName name="경6922004" localSheetId="9">#REF!</definedName>
    <definedName name="경6922004" localSheetId="5">#N/A</definedName>
    <definedName name="경6922006" localSheetId="11">#REF!</definedName>
    <definedName name="경6922006" localSheetId="9">#REF!</definedName>
    <definedName name="경6922006" localSheetId="5">#N/A</definedName>
    <definedName name="경6922007" localSheetId="5">#N/A</definedName>
    <definedName name="경6922008" localSheetId="5">#N/A</definedName>
    <definedName name="경6922009" localSheetId="5">#N/A</definedName>
    <definedName name="경6922010" localSheetId="11">#REF!</definedName>
    <definedName name="경6922010" localSheetId="9">#REF!</definedName>
    <definedName name="경6922010" localSheetId="5">#N/A</definedName>
    <definedName name="경6922140" localSheetId="11">#REF!</definedName>
    <definedName name="경6922140" localSheetId="9">#REF!</definedName>
    <definedName name="경6922140" localSheetId="5">#N/A</definedName>
    <definedName name="경6922142" localSheetId="11">#REF!</definedName>
    <definedName name="경6922142" localSheetId="9">#REF!</definedName>
    <definedName name="경6922142" localSheetId="5">#N/A</definedName>
    <definedName name="경6922143" localSheetId="11">#REF!</definedName>
    <definedName name="경6922143" localSheetId="9">#REF!</definedName>
    <definedName name="경6922143" localSheetId="5">#N/A</definedName>
    <definedName name="경6922144" localSheetId="11">#REF!</definedName>
    <definedName name="경6922144" localSheetId="9">#REF!</definedName>
    <definedName name="경6922144" localSheetId="5">#N/A</definedName>
    <definedName name="경6923007" localSheetId="5">#N/A</definedName>
    <definedName name="경6923008" localSheetId="5">#N/A</definedName>
    <definedName name="경6923009" localSheetId="11">#REF!</definedName>
    <definedName name="경6923009" localSheetId="9">#REF!</definedName>
    <definedName name="경6923009" localSheetId="5">#N/A</definedName>
    <definedName name="경6923010" localSheetId="11">#REF!</definedName>
    <definedName name="경6923010" localSheetId="9">#REF!</definedName>
    <definedName name="경6923010" localSheetId="5">#N/A</definedName>
    <definedName name="경6923011" localSheetId="11">#REF!</definedName>
    <definedName name="경6923011" localSheetId="9">#REF!</definedName>
    <definedName name="경6923011" localSheetId="5">#N/A</definedName>
    <definedName name="경6926003" localSheetId="5">#N/A</definedName>
    <definedName name="경6926004" localSheetId="5">#N/A</definedName>
    <definedName name="경6926005" localSheetId="5">#N/A</definedName>
    <definedName name="경6926006" localSheetId="5">#N/A</definedName>
    <definedName name="경6926007" localSheetId="5">#N/A</definedName>
    <definedName name="경6926008" localSheetId="5">#N/A</definedName>
    <definedName name="경6926009" localSheetId="5">#N/A</definedName>
    <definedName name="경6926010" localSheetId="5">#N/A</definedName>
    <definedName name="경6926011" localSheetId="5">#N/A</definedName>
    <definedName name="경6926012" localSheetId="5">#N/A</definedName>
    <definedName name="경6926030" localSheetId="5">#N/A</definedName>
    <definedName name="경6926032" localSheetId="5">#N/A</definedName>
    <definedName name="경6926033" localSheetId="5">#N/A</definedName>
    <definedName name="경6926034" localSheetId="5">#N/A</definedName>
    <definedName name="경6926035" localSheetId="5">#N/A</definedName>
    <definedName name="경6926036" localSheetId="11">#REF!</definedName>
    <definedName name="경6926036" localSheetId="9">#REF!</definedName>
    <definedName name="경6926036" localSheetId="5">#N/A</definedName>
    <definedName name="경6926038" localSheetId="5">#N/A</definedName>
    <definedName name="경6926050" localSheetId="5">#N/A</definedName>
    <definedName name="경6926052" localSheetId="5">#N/A</definedName>
    <definedName name="경6926053" localSheetId="5">#N/A</definedName>
    <definedName name="경6926054" localSheetId="5">#N/A</definedName>
    <definedName name="경6926055" localSheetId="5">#N/A</definedName>
    <definedName name="경6927001" localSheetId="5">#N/A</definedName>
    <definedName name="경6927002" localSheetId="5">#N/A</definedName>
    <definedName name="경6927003" localSheetId="5">#N/A</definedName>
    <definedName name="경6927004" localSheetId="5">#N/A</definedName>
    <definedName name="경6927005" localSheetId="5">#N/A</definedName>
    <definedName name="경6927006" localSheetId="5">#N/A</definedName>
    <definedName name="경6927007" localSheetId="5">#N/A</definedName>
    <definedName name="경6927008" localSheetId="5">#N/A</definedName>
    <definedName name="경6927009" localSheetId="5">#N/A</definedName>
    <definedName name="경6927010" localSheetId="11">#REF!</definedName>
    <definedName name="경6927010" localSheetId="9">#REF!</definedName>
    <definedName name="경6927010" localSheetId="5">#N/A</definedName>
    <definedName name="경6933006" localSheetId="11">#REF!</definedName>
    <definedName name="경6933006" localSheetId="9">#REF!</definedName>
    <definedName name="경6933006" localSheetId="5">#N/A</definedName>
    <definedName name="경6933007" localSheetId="5">#N/A</definedName>
    <definedName name="경6933008" localSheetId="11">#REF!</definedName>
    <definedName name="경6933008" localSheetId="9">#REF!</definedName>
    <definedName name="경6933008" localSheetId="5">#N/A</definedName>
    <definedName name="경6933009" localSheetId="5">#N/A</definedName>
    <definedName name="경6933010" localSheetId="5">#N/A</definedName>
    <definedName name="경6933011" localSheetId="5">#N/A</definedName>
    <definedName name="경6933012" localSheetId="11">#REF!</definedName>
    <definedName name="경6933012" localSheetId="9">#REF!</definedName>
    <definedName name="경6933012" localSheetId="5">#N/A</definedName>
    <definedName name="경6933014" localSheetId="5">#N/A</definedName>
    <definedName name="경6934006" localSheetId="11">#REF!</definedName>
    <definedName name="경6934006" localSheetId="9">#REF!</definedName>
    <definedName name="경6934006" localSheetId="5">#N/A</definedName>
    <definedName name="경6934007" localSheetId="11">#REF!</definedName>
    <definedName name="경6934007" localSheetId="9">#REF!</definedName>
    <definedName name="경6934007" localSheetId="5">#N/A</definedName>
    <definedName name="경6934008" localSheetId="5">#N/A</definedName>
    <definedName name="경6934009" localSheetId="5">#N/A</definedName>
    <definedName name="경6934010" localSheetId="5">#N/A</definedName>
    <definedName name="경6934011" localSheetId="5">#N/A</definedName>
    <definedName name="경6934012" localSheetId="11">#REF!</definedName>
    <definedName name="경6934012" localSheetId="9">#REF!</definedName>
    <definedName name="경6934012" localSheetId="5">#N/A</definedName>
    <definedName name="경6934014" localSheetId="5">#N/A</definedName>
    <definedName name="경6935012" localSheetId="5">#N/A</definedName>
    <definedName name="경6936009" localSheetId="11">#REF!</definedName>
    <definedName name="경6936009" localSheetId="9">#REF!</definedName>
    <definedName name="경6936009" localSheetId="5">#N/A</definedName>
    <definedName name="경6936010" localSheetId="11">#REF!</definedName>
    <definedName name="경6936010" localSheetId="9">#REF!</definedName>
    <definedName name="경6936010" localSheetId="5">#N/A</definedName>
    <definedName name="경6936012" localSheetId="5">#N/A</definedName>
    <definedName name="경6943101" localSheetId="5">#N/A</definedName>
    <definedName name="경6943102" localSheetId="5">#N/A</definedName>
    <definedName name="경6943103" localSheetId="5">#N/A</definedName>
    <definedName name="경6943104" localSheetId="5">#N/A</definedName>
    <definedName name="경6943105" localSheetId="5">#N/A</definedName>
    <definedName name="경6943106" localSheetId="5">#N/A</definedName>
    <definedName name="경6943107" localSheetId="5">#N/A</definedName>
    <definedName name="경6946141" localSheetId="5">#N/A</definedName>
    <definedName name="경6946142" localSheetId="5">#N/A</definedName>
    <definedName name="경6946143" localSheetId="5">#N/A</definedName>
    <definedName name="경6946144" localSheetId="5">#N/A</definedName>
    <definedName name="경6946145" localSheetId="5">#N/A</definedName>
    <definedName name="경6946146" localSheetId="5">#N/A</definedName>
    <definedName name="경6946147" localSheetId="5">#N/A</definedName>
    <definedName name="경6946148" localSheetId="5">#N/A</definedName>
    <definedName name="경6946149" localSheetId="5">#N/A</definedName>
    <definedName name="경6946150" localSheetId="11">#REF!</definedName>
    <definedName name="경6946150" localSheetId="9">#REF!</definedName>
    <definedName name="경6946150" localSheetId="5">#N/A</definedName>
    <definedName name="경6946189" localSheetId="11">#REF!</definedName>
    <definedName name="경6946189" localSheetId="9">#REF!</definedName>
    <definedName name="경6946189" localSheetId="5">#N/A</definedName>
    <definedName name="경6946190" localSheetId="11">#REF!</definedName>
    <definedName name="경6946190" localSheetId="9">#REF!</definedName>
    <definedName name="경6946190" localSheetId="5">#N/A</definedName>
    <definedName name="경6946192" localSheetId="5">#N/A</definedName>
    <definedName name="경6946342" localSheetId="5">#N/A</definedName>
    <definedName name="경6946343" localSheetId="5">#N/A</definedName>
    <definedName name="경6946344" localSheetId="5">#N/A</definedName>
    <definedName name="경6946345" localSheetId="5">#N/A</definedName>
    <definedName name="경6946346" localSheetId="5">#N/A</definedName>
    <definedName name="경6946347" localSheetId="5">#N/A</definedName>
    <definedName name="경6946348" localSheetId="5">#N/A</definedName>
    <definedName name="경6946349" localSheetId="5">#N/A</definedName>
    <definedName name="경6946387" localSheetId="11">#REF!</definedName>
    <definedName name="경6946387" localSheetId="9">#REF!</definedName>
    <definedName name="경6946387" localSheetId="5">#N/A</definedName>
    <definedName name="경6946388" localSheetId="5">#N/A</definedName>
    <definedName name="경6946389" localSheetId="5">#N/A</definedName>
    <definedName name="경6946390" localSheetId="5">#N/A</definedName>
    <definedName name="경6946391" localSheetId="5">#N/A</definedName>
    <definedName name="경6946392" localSheetId="5">#N/A</definedName>
    <definedName name="경6946393" localSheetId="11">#REF!</definedName>
    <definedName name="경6946393" localSheetId="9">#REF!</definedName>
    <definedName name="경6946393" localSheetId="5">#N/A</definedName>
    <definedName name="경6946394" localSheetId="11">#REF!</definedName>
    <definedName name="경6946394" localSheetId="9">#REF!</definedName>
    <definedName name="경6946394" localSheetId="5">#N/A</definedName>
    <definedName name="경6946395" localSheetId="11">#REF!</definedName>
    <definedName name="경6946395" localSheetId="9">#REF!</definedName>
    <definedName name="경6946395" localSheetId="5">#N/A</definedName>
    <definedName name="경6946397" localSheetId="11">#REF!</definedName>
    <definedName name="경6946397" localSheetId="9">#REF!</definedName>
    <definedName name="경6946397" localSheetId="5">#N/A</definedName>
    <definedName name="경6946491" localSheetId="5">#N/A</definedName>
    <definedName name="경6946590" localSheetId="11">#REF!</definedName>
    <definedName name="경6946590" localSheetId="9">#REF!</definedName>
    <definedName name="경6946590" localSheetId="5">#N/A</definedName>
    <definedName name="경6946591" localSheetId="5">#N/A</definedName>
    <definedName name="경6946592" localSheetId="5">#N/A</definedName>
    <definedName name="경6947109" localSheetId="5">#N/A</definedName>
    <definedName name="경6947111" localSheetId="5">#N/A</definedName>
    <definedName name="경6948001" localSheetId="5">#N/A</definedName>
    <definedName name="경6949200" localSheetId="11">#REF!</definedName>
    <definedName name="경6949200" localSheetId="9">#REF!</definedName>
    <definedName name="경6949200" localSheetId="5">#N/A</definedName>
    <definedName name="경6949201" localSheetId="5">#N/A</definedName>
    <definedName name="경6949202" localSheetId="5">#N/A</definedName>
    <definedName name="경6949203" localSheetId="11">#REF!</definedName>
    <definedName name="경6949203" localSheetId="9">#REF!</definedName>
    <definedName name="경6949203" localSheetId="5">#N/A</definedName>
    <definedName name="경6949204" localSheetId="5">#N/A</definedName>
    <definedName name="경6949205" localSheetId="5">#N/A</definedName>
    <definedName name="경6949206" localSheetId="11">#REF!</definedName>
    <definedName name="경6949206" localSheetId="9">#REF!</definedName>
    <definedName name="경6949206" localSheetId="5">#N/A</definedName>
    <definedName name="경6949207" localSheetId="11">#REF!</definedName>
    <definedName name="경6949207" localSheetId="9">#REF!</definedName>
    <definedName name="경6949207" localSheetId="5">#N/A</definedName>
    <definedName name="경6949208" localSheetId="5">#N/A</definedName>
    <definedName name="경6953069" localSheetId="5">#N/A</definedName>
    <definedName name="경6953070" localSheetId="5">#N/A</definedName>
    <definedName name="경6953071" localSheetId="5">#N/A</definedName>
    <definedName name="경6954146" localSheetId="5">#N/A</definedName>
    <definedName name="경6954147" localSheetId="11">#REF!</definedName>
    <definedName name="경6954147" localSheetId="9">#REF!</definedName>
    <definedName name="경6954147" localSheetId="5">#N/A</definedName>
    <definedName name="경6954148" localSheetId="5">#N/A</definedName>
    <definedName name="경6956119" localSheetId="5">#N/A</definedName>
    <definedName name="경6956120" localSheetId="11">#REF!</definedName>
    <definedName name="경6956120" localSheetId="9">#REF!</definedName>
    <definedName name="경6956120" localSheetId="5">#N/A</definedName>
    <definedName name="경6956121" localSheetId="5">#N/A</definedName>
    <definedName name="경6959002" localSheetId="5">#N/A</definedName>
    <definedName name="경6959003" localSheetId="5">#N/A</definedName>
    <definedName name="경6959004" localSheetId="5">#N/A</definedName>
    <definedName name="경6959005" localSheetId="5">#N/A</definedName>
    <definedName name="경6960009" localSheetId="5">#N/A</definedName>
    <definedName name="경6960203" localSheetId="5">#N/A</definedName>
    <definedName name="경6962021" localSheetId="5">#N/A</definedName>
    <definedName name="경6962058" localSheetId="11">#REF!</definedName>
    <definedName name="경6962058" localSheetId="9">#REF!</definedName>
    <definedName name="경6962058" localSheetId="5">#N/A</definedName>
    <definedName name="경6962104" localSheetId="5">#N/A</definedName>
    <definedName name="경6962106" localSheetId="5">#N/A</definedName>
    <definedName name="경6962107" localSheetId="5">#N/A</definedName>
    <definedName name="경6962201" localSheetId="5">#N/A</definedName>
    <definedName name="경6962202" localSheetId="5">#N/A</definedName>
    <definedName name="경6962203" localSheetId="5">#N/A</definedName>
    <definedName name="경6962204" localSheetId="5">#N/A</definedName>
    <definedName name="경6962205" localSheetId="5">#N/A</definedName>
    <definedName name="경6962408" localSheetId="5">#N/A</definedName>
    <definedName name="경6962409" localSheetId="5">#N/A</definedName>
    <definedName name="경6963000" localSheetId="11">#REF!</definedName>
    <definedName name="경6963000" localSheetId="9">#REF!</definedName>
    <definedName name="경6963000" localSheetId="5">#N/A</definedName>
    <definedName name="경6963001" localSheetId="5">#N/A</definedName>
    <definedName name="경6963004" localSheetId="5">#N/A</definedName>
    <definedName name="경6963011" localSheetId="11">#REF!</definedName>
    <definedName name="경6963011" localSheetId="9">#REF!</definedName>
    <definedName name="경6963011" localSheetId="5">#N/A</definedName>
    <definedName name="경6965002" localSheetId="5">#N/A</definedName>
    <definedName name="경6967001" localSheetId="5">#N/A</definedName>
    <definedName name="경6968002" localSheetId="5">#N/A</definedName>
    <definedName name="경6968004" localSheetId="5">#N/A</definedName>
    <definedName name="경6968020" localSheetId="5">#N/A</definedName>
    <definedName name="경6969003" localSheetId="11">#REF!</definedName>
    <definedName name="경6969003" localSheetId="9">#REF!</definedName>
    <definedName name="경6969003" localSheetId="5">#N/A</definedName>
    <definedName name="경6969004" localSheetId="11">#REF!</definedName>
    <definedName name="경6969004" localSheetId="9">#REF!</definedName>
    <definedName name="경6969004" localSheetId="5">#N/A</definedName>
    <definedName name="경6969168" localSheetId="5">#N/A</definedName>
    <definedName name="경6970004" localSheetId="5">#N/A</definedName>
    <definedName name="경6970013" localSheetId="5">#N/A</definedName>
    <definedName name="경6970014" localSheetId="5">#N/A</definedName>
    <definedName name="경6971200" localSheetId="5">#N/A</definedName>
    <definedName name="경6971204" localSheetId="11">#REF!</definedName>
    <definedName name="경6971204" localSheetId="9">#REF!</definedName>
    <definedName name="경6971204" localSheetId="5">#N/A</definedName>
    <definedName name="경6974505" localSheetId="5">#N/A</definedName>
    <definedName name="경6982006" localSheetId="5">#N/A</definedName>
    <definedName name="경6982007" localSheetId="5">#N/A</definedName>
    <definedName name="경6982008" localSheetId="5">#N/A</definedName>
    <definedName name="경6982009" localSheetId="5">#N/A</definedName>
    <definedName name="경6982010" localSheetId="5">#N/A</definedName>
    <definedName name="경6982012" localSheetId="5">#N/A</definedName>
    <definedName name="경6982081" localSheetId="5">#N/A</definedName>
    <definedName name="경6982082" localSheetId="5">#N/A</definedName>
    <definedName name="경6982083" localSheetId="5">#N/A</definedName>
    <definedName name="경6982084" localSheetId="5">#N/A</definedName>
    <definedName name="경6982085" localSheetId="11">#REF!</definedName>
    <definedName name="경6982085" localSheetId="9">#REF!</definedName>
    <definedName name="경6982085" localSheetId="5">#N/A</definedName>
    <definedName name="경6982086" localSheetId="5">#N/A</definedName>
    <definedName name="경6982087" localSheetId="5">#N/A</definedName>
    <definedName name="경6982088" localSheetId="5">#N/A</definedName>
    <definedName name="경6982089" localSheetId="5">#N/A</definedName>
    <definedName name="경6982090" localSheetId="5">#N/A</definedName>
    <definedName name="경6982091" localSheetId="5">#N/A</definedName>
    <definedName name="경6982092" localSheetId="5">#N/A</definedName>
    <definedName name="경6982165" localSheetId="5">#N/A</definedName>
    <definedName name="경6982166" localSheetId="5">#N/A</definedName>
    <definedName name="경6982167" localSheetId="5">#N/A</definedName>
    <definedName name="경6982168" localSheetId="5">#N/A</definedName>
    <definedName name="경6982174" localSheetId="5">#N/A</definedName>
    <definedName name="경6982175" localSheetId="5">#N/A</definedName>
    <definedName name="경6982176" localSheetId="5">#N/A</definedName>
    <definedName name="경6982177" localSheetId="5">#N/A</definedName>
    <definedName name="경6982178" localSheetId="11">#REF!</definedName>
    <definedName name="경6982178" localSheetId="9">#REF!</definedName>
    <definedName name="경6982178" localSheetId="5">#N/A</definedName>
    <definedName name="경6982179" localSheetId="5">#N/A</definedName>
    <definedName name="경6982180" localSheetId="11">#REF!</definedName>
    <definedName name="경6982180" localSheetId="9">#REF!</definedName>
    <definedName name="경6982180" localSheetId="5">#N/A</definedName>
    <definedName name="경6982181" localSheetId="5">#N/A</definedName>
    <definedName name="경6982182" localSheetId="5">#N/A</definedName>
    <definedName name="경6982185" localSheetId="5">#N/A</definedName>
    <definedName name="경6982186" localSheetId="5">#N/A</definedName>
    <definedName name="경6982260" localSheetId="5">#N/A</definedName>
    <definedName name="경6982261" localSheetId="5">#N/A</definedName>
    <definedName name="경6982265" localSheetId="5">#N/A</definedName>
    <definedName name="경6982266" localSheetId="5">#N/A</definedName>
    <definedName name="경6982267" localSheetId="5">#N/A</definedName>
    <definedName name="경6982268" localSheetId="5">#N/A</definedName>
    <definedName name="경6982269" localSheetId="5">#N/A</definedName>
    <definedName name="경6982270" localSheetId="11">#REF!</definedName>
    <definedName name="경6982270" localSheetId="9">#REF!</definedName>
    <definedName name="경6982270" localSheetId="5">#N/A</definedName>
    <definedName name="경6982272" localSheetId="5">#N/A</definedName>
    <definedName name="경6982294" localSheetId="5">#N/A</definedName>
    <definedName name="경6982295" localSheetId="5">#N/A</definedName>
    <definedName name="경6982296" localSheetId="11">#REF!</definedName>
    <definedName name="경6982296" localSheetId="9">#REF!</definedName>
    <definedName name="경6982296" localSheetId="5">#N/A</definedName>
    <definedName name="경6982297" localSheetId="11">#REF!</definedName>
    <definedName name="경6982297" localSheetId="9">#REF!</definedName>
    <definedName name="경6982297" localSheetId="5">#N/A</definedName>
    <definedName name="경6982299" localSheetId="5">#N/A</definedName>
    <definedName name="경6982303" localSheetId="5">#N/A</definedName>
    <definedName name="경6982304" localSheetId="11">#REF!</definedName>
    <definedName name="경6982304" localSheetId="9">#REF!</definedName>
    <definedName name="경6982304" localSheetId="5">#N/A</definedName>
    <definedName name="경6982320" localSheetId="11">#REF!</definedName>
    <definedName name="경6982320" localSheetId="9">#REF!</definedName>
    <definedName name="경6982320" localSheetId="5">#N/A</definedName>
    <definedName name="경6982321" localSheetId="5">#N/A</definedName>
    <definedName name="경6982322" localSheetId="5">#N/A</definedName>
    <definedName name="경6982323" localSheetId="5">#N/A</definedName>
    <definedName name="경6982324" localSheetId="5">#N/A</definedName>
    <definedName name="경6982325" localSheetId="5">#N/A</definedName>
    <definedName name="경6982326" localSheetId="5">#N/A</definedName>
    <definedName name="경6982328" localSheetId="5">#N/A</definedName>
    <definedName name="경6982487" localSheetId="5">#N/A</definedName>
    <definedName name="경6982488" localSheetId="5">#N/A</definedName>
    <definedName name="경6982489" localSheetId="5">#N/A</definedName>
    <definedName name="경6982490" localSheetId="5">#N/A</definedName>
    <definedName name="경6982491" localSheetId="5">#N/A</definedName>
    <definedName name="경6982492" localSheetId="5">#N/A</definedName>
    <definedName name="경6982501" localSheetId="5">#N/A</definedName>
    <definedName name="경6982502" localSheetId="5">#N/A</definedName>
    <definedName name="경6982503" localSheetId="5">#N/A</definedName>
    <definedName name="경6982504" localSheetId="5">#N/A</definedName>
    <definedName name="경6982505" localSheetId="5">#N/A</definedName>
    <definedName name="경6982506" localSheetId="5">#N/A</definedName>
    <definedName name="경6982512" localSheetId="5">#N/A</definedName>
    <definedName name="경6982513" localSheetId="5">#N/A</definedName>
    <definedName name="경6982514" localSheetId="5">#N/A</definedName>
    <definedName name="경6982515" localSheetId="11">#REF!</definedName>
    <definedName name="경6982515" localSheetId="9">#REF!</definedName>
    <definedName name="경6982515" localSheetId="5">#N/A</definedName>
    <definedName name="경6982516" localSheetId="5">#N/A</definedName>
    <definedName name="경6985001" localSheetId="5">#N/A</definedName>
    <definedName name="경6985003" localSheetId="5">#N/A</definedName>
    <definedName name="경6985004" localSheetId="5">#N/A</definedName>
    <definedName name="경6985006" localSheetId="5">#N/A</definedName>
    <definedName name="경6985007" localSheetId="5">#N/A</definedName>
    <definedName name="경6985008" localSheetId="5">#N/A</definedName>
    <definedName name="경6985009" localSheetId="5">#N/A</definedName>
    <definedName name="경6985010" localSheetId="5">#N/A</definedName>
    <definedName name="경6985011" localSheetId="5">#N/A</definedName>
    <definedName name="경6985012" localSheetId="5">#N/A</definedName>
    <definedName name="경6985015" localSheetId="5">#N/A</definedName>
    <definedName name="경6985016" localSheetId="5">#N/A</definedName>
    <definedName name="경6985017" localSheetId="5">#N/A</definedName>
    <definedName name="경6985018" localSheetId="5">#N/A</definedName>
    <definedName name="경6985019" localSheetId="5">#N/A</definedName>
    <definedName name="경6985020" localSheetId="11">#REF!</definedName>
    <definedName name="경6985020" localSheetId="9">#REF!</definedName>
    <definedName name="경6985020" localSheetId="5">#N/A</definedName>
    <definedName name="경6985021" localSheetId="5">#N/A</definedName>
    <definedName name="경6986011" localSheetId="11">#REF!</definedName>
    <definedName name="경6986011" localSheetId="9">#REF!</definedName>
    <definedName name="경6986011" localSheetId="5">#N/A</definedName>
    <definedName name="경6999050" localSheetId="11">#REF!</definedName>
    <definedName name="경6999050" localSheetId="9">#REF!</definedName>
    <definedName name="경6999050" localSheetId="5">#N/A</definedName>
    <definedName name="경6999051" localSheetId="11">#REF!</definedName>
    <definedName name="경6999051" localSheetId="9">#REF!</definedName>
    <definedName name="경6999051" localSheetId="5">#N/A</definedName>
    <definedName name="경6999053" localSheetId="11">#REF!</definedName>
    <definedName name="경6999053" localSheetId="9">#REF!</definedName>
    <definedName name="경6999053" localSheetId="5">#N/A</definedName>
    <definedName name="경6999054" localSheetId="5">#N/A</definedName>
    <definedName name="경6999055" localSheetId="11">#REF!</definedName>
    <definedName name="경6999055" localSheetId="9">#REF!</definedName>
    <definedName name="경6999055" localSheetId="5">#N/A</definedName>
    <definedName name="경6999056" localSheetId="11">#REF!</definedName>
    <definedName name="경6999056" localSheetId="9">#REF!</definedName>
    <definedName name="경6999056" localSheetId="5">#N/A</definedName>
    <definedName name="경6999057" localSheetId="11">#REF!</definedName>
    <definedName name="경6999057" localSheetId="9">#REF!</definedName>
    <definedName name="경6999057" localSheetId="5">#N/A</definedName>
    <definedName name="경6999058" localSheetId="5">#N/A</definedName>
    <definedName name="경6999059" localSheetId="11">#REF!</definedName>
    <definedName name="경6999059" localSheetId="9">#REF!</definedName>
    <definedName name="경6999059" localSheetId="5">#N/A</definedName>
    <definedName name="경6999060" localSheetId="11">#REF!</definedName>
    <definedName name="경6999060" localSheetId="9">#REF!</definedName>
    <definedName name="경6999060" localSheetId="5">#N/A</definedName>
    <definedName name="경6999061" localSheetId="11">#REF!</definedName>
    <definedName name="경6999061" localSheetId="9">#REF!</definedName>
    <definedName name="경6999061" localSheetId="5">#N/A</definedName>
    <definedName name="경6999062" localSheetId="11">#REF!</definedName>
    <definedName name="경6999062" localSheetId="9">#REF!</definedName>
    <definedName name="경6999062" localSheetId="5">#N/A</definedName>
    <definedName name="경6999063" localSheetId="11">#REF!</definedName>
    <definedName name="경6999063" localSheetId="9">#REF!</definedName>
    <definedName name="경6999063" localSheetId="5">#N/A</definedName>
    <definedName name="경6999066" localSheetId="5">#N/A</definedName>
    <definedName name="경6999067" localSheetId="5">#N/A</definedName>
    <definedName name="경6999068" localSheetId="11">#REF!</definedName>
    <definedName name="경6999068" localSheetId="9">#REF!</definedName>
    <definedName name="경6999068" localSheetId="5">#N/A</definedName>
    <definedName name="경6999069" localSheetId="5">#N/A</definedName>
    <definedName name="경6999070" localSheetId="5">#N/A</definedName>
    <definedName name="경6999071" localSheetId="5">#N/A</definedName>
    <definedName name="경6999072" localSheetId="5">#N/A</definedName>
    <definedName name="경6999073" localSheetId="5">#N/A</definedName>
    <definedName name="경6999074" localSheetId="11">#REF!</definedName>
    <definedName name="경6999074" localSheetId="9">#REF!</definedName>
    <definedName name="경6999074" localSheetId="5">#N/A</definedName>
    <definedName name="경6999076" localSheetId="5">#N/A</definedName>
    <definedName name="경6999078" localSheetId="5">#N/A</definedName>
    <definedName name="경6999079" localSheetId="5">#N/A</definedName>
    <definedName name="경6999080" localSheetId="5">#N/A</definedName>
    <definedName name="경6999081" localSheetId="5">#N/A</definedName>
    <definedName name="경6999082" localSheetId="11">#REF!</definedName>
    <definedName name="경6999082" localSheetId="9">#REF!</definedName>
    <definedName name="경6999082" localSheetId="5">#N/A</definedName>
    <definedName name="경6999083" localSheetId="11">#REF!</definedName>
    <definedName name="경6999083" localSheetId="9">#REF!</definedName>
    <definedName name="경6999083" localSheetId="5">#N/A</definedName>
    <definedName name="경6999084" localSheetId="5">#N/A</definedName>
    <definedName name="경6999085" localSheetId="11">#REF!</definedName>
    <definedName name="경6999085" localSheetId="9">#REF!</definedName>
    <definedName name="경6999085" localSheetId="5">#N/A</definedName>
    <definedName name="경6999086" localSheetId="5">#N/A</definedName>
    <definedName name="경6999088" localSheetId="5">#N/A</definedName>
    <definedName name="경6999089" localSheetId="11">#REF!</definedName>
    <definedName name="경6999089" localSheetId="9">#REF!</definedName>
    <definedName name="경6999089" localSheetId="5">#N/A</definedName>
    <definedName name="경6999090" localSheetId="11">#REF!</definedName>
    <definedName name="경6999090" localSheetId="9">#REF!</definedName>
    <definedName name="경6999090" localSheetId="5">#N/A</definedName>
    <definedName name="경6999091" localSheetId="5">#N/A</definedName>
    <definedName name="경6999092" localSheetId="5">#N/A</definedName>
    <definedName name="경6999093" localSheetId="5">#N/A</definedName>
    <definedName name="경6999094" localSheetId="5">#N/A</definedName>
    <definedName name="경6999095" localSheetId="5">#N/A</definedName>
    <definedName name="경6999096" localSheetId="5">#N/A</definedName>
    <definedName name="경6999098" localSheetId="5">#N/A</definedName>
    <definedName name="경6999099" localSheetId="11">#REF!</definedName>
    <definedName name="경6999099" localSheetId="9">#REF!</definedName>
    <definedName name="경6999099" localSheetId="5">#N/A</definedName>
    <definedName name="경6999100" localSheetId="11">#REF!</definedName>
    <definedName name="경6999100" localSheetId="9">#REF!</definedName>
    <definedName name="경6999100" localSheetId="5">#N/A</definedName>
    <definedName name="경6999101" localSheetId="5">#N/A</definedName>
    <definedName name="경6999102" localSheetId="11">#REF!</definedName>
    <definedName name="경6999102" localSheetId="9">#REF!</definedName>
    <definedName name="경6999102" localSheetId="5">#N/A</definedName>
    <definedName name="경6999104" localSheetId="5">#N/A</definedName>
    <definedName name="경6999105" localSheetId="5">#N/A</definedName>
    <definedName name="경6999106" localSheetId="5">#N/A</definedName>
    <definedName name="경6999107" localSheetId="5">#N/A</definedName>
    <definedName name="경6999108" localSheetId="5">#N/A</definedName>
    <definedName name="경6999110" localSheetId="5">#N/A</definedName>
    <definedName name="경6999111" localSheetId="5">#N/A</definedName>
    <definedName name="경6999112" localSheetId="11">#REF!</definedName>
    <definedName name="경6999112" localSheetId="9">#REF!</definedName>
    <definedName name="경6999112" localSheetId="5">#N/A</definedName>
    <definedName name="경6999113" localSheetId="5">#N/A</definedName>
    <definedName name="경6999114" localSheetId="5">#N/A</definedName>
    <definedName name="경6999115" localSheetId="5">#N/A</definedName>
    <definedName name="경6999116" localSheetId="11">#REF!</definedName>
    <definedName name="경6999116" localSheetId="9">#REF!</definedName>
    <definedName name="경6999116" localSheetId="5">#N/A</definedName>
    <definedName name="경6999117" localSheetId="5">#N/A</definedName>
    <definedName name="경6999118" localSheetId="11">#REF!</definedName>
    <definedName name="경6999118" localSheetId="9">#REF!</definedName>
    <definedName name="경6999118" localSheetId="5">#N/A</definedName>
    <definedName name="경6999119" localSheetId="5">#N/A</definedName>
    <definedName name="경6999120" localSheetId="11">#REF!</definedName>
    <definedName name="경6999120" localSheetId="9">#REF!</definedName>
    <definedName name="경6999120" localSheetId="5">#N/A</definedName>
    <definedName name="경6999121" localSheetId="5">#N/A</definedName>
    <definedName name="경6999122" localSheetId="5">#N/A</definedName>
    <definedName name="경관" localSheetId="5">#N/A</definedName>
    <definedName name="경비" localSheetId="5">#N/A</definedName>
    <definedName name="경비2" localSheetId="11">#REF!</definedName>
    <definedName name="경비2" localSheetId="9">#REF!</definedName>
    <definedName name="경비2" localSheetId="5">#N/A</definedName>
    <definedName name="경비율" localSheetId="5">#N/A</definedName>
    <definedName name="경비집계" localSheetId="14" hidden="1">{"'용역비'!$A$4:$C$8"}</definedName>
    <definedName name="경비집계" localSheetId="15" hidden="1">{"'용역비'!$A$4:$C$8"}</definedName>
    <definedName name="경비집계" localSheetId="12" hidden="1">{"'용역비'!$A$4:$C$8"}</definedName>
    <definedName name="경비집계" localSheetId="13" hidden="1">{"'용역비'!$A$4:$C$8"}</definedName>
    <definedName name="경비집계" localSheetId="5" hidden="1">{"'용역비'!$A$4:$C$8"}</definedName>
    <definedName name="경비집계" hidden="1">{"'용역비'!$A$4:$C$8"}</definedName>
    <definedName name="경유가격" localSheetId="5">한전불입금!경유가격</definedName>
    <definedName name="계" localSheetId="5">#N/A</definedName>
    <definedName name="계산01" localSheetId="5">#N/A</definedName>
    <definedName name="계산02" localSheetId="5">#N/A</definedName>
    <definedName name="계산식" localSheetId="5">#N/A</definedName>
    <definedName name="계수B5" localSheetId="5">#N/A</definedName>
    <definedName name="계수B6" localSheetId="5">#N/A</definedName>
    <definedName name="계수B8" localSheetId="5">#N/A</definedName>
    <definedName name="계약방법" localSheetId="5">#N/A</definedName>
    <definedName name="계약보증금납부서" localSheetId="5">#N/A</definedName>
    <definedName name="계약서" localSheetId="5">#N/A</definedName>
    <definedName name="계장공" localSheetId="11">#REF!</definedName>
    <definedName name="계장공" localSheetId="9">#REF!</definedName>
    <definedName name="계장공" localSheetId="5">#N/A</definedName>
    <definedName name="계측기기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계측기기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계측기기" localSheetId="1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계측기기" localSheetId="1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계측기기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계측기기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고" localSheetId="5" hidden="1">#REF!</definedName>
    <definedName name="고" hidden="1">#REF!</definedName>
    <definedName name="고광3" localSheetId="5">#N/A</definedName>
    <definedName name="고광5" localSheetId="5">#N/A</definedName>
    <definedName name="고기" localSheetId="5" hidden="1">#REF!</definedName>
    <definedName name="고기" hidden="1">#REF!</definedName>
    <definedName name="고배" localSheetId="5">#N/A</definedName>
    <definedName name="고배단가2" localSheetId="5">#N/A</definedName>
    <definedName name="고보" localSheetId="5">#N/A</definedName>
    <definedName name="고압" localSheetId="5">#N/A</definedName>
    <definedName name="고압2" localSheetId="5">#N/A</definedName>
    <definedName name="고압반" localSheetId="11">#REF!</definedName>
    <definedName name="고압반" localSheetId="9">#REF!</definedName>
    <definedName name="고압반" localSheetId="5">#N/A</definedName>
    <definedName name="고압반노" localSheetId="11">#REF!</definedName>
    <definedName name="고압반노" localSheetId="9">#REF!</definedName>
    <definedName name="고압반노" localSheetId="5">#N/A</definedName>
    <definedName name="고압전력요금" localSheetId="5">#N/A</definedName>
    <definedName name="고압케14" localSheetId="5">#N/A</definedName>
    <definedName name="고압케14노" localSheetId="5">#N/A</definedName>
    <definedName name="고압케22" localSheetId="5">#N/A</definedName>
    <definedName name="고압케22노" localSheetId="5">#N/A</definedName>
    <definedName name="고압케38" localSheetId="5">#N/A</definedName>
    <definedName name="고압케38노" localSheetId="5">#N/A</definedName>
    <definedName name="고압케이블공" localSheetId="5">#N/A</definedName>
    <definedName name="고압케이블전공" localSheetId="5">#N/A</definedName>
    <definedName name="고용보험율" localSheetId="5">#N/A</definedName>
    <definedName name="고재" localSheetId="5">#N/A</definedName>
    <definedName name="고정경비" localSheetId="5">#N/A</definedName>
    <definedName name="고정슈몰탈" localSheetId="5">#N/A</definedName>
    <definedName name="고정차고부속동신설수량" localSheetId="5">#N/A</definedName>
    <definedName name="고케" localSheetId="5">#N/A</definedName>
    <definedName name="골_재_대" localSheetId="11">#REF!</definedName>
    <definedName name="골_재_대" localSheetId="9">#REF!</definedName>
    <definedName name="골_재_대" localSheetId="5">#N/A</definedName>
    <definedName name="골재1" localSheetId="5">#N/A</definedName>
    <definedName name="곰솔2508" localSheetId="5">#N/A</definedName>
    <definedName name="곰솔3010" localSheetId="5">#N/A</definedName>
    <definedName name="곰솔R10" localSheetId="5">#N/A</definedName>
    <definedName name="곰솔R12" localSheetId="5">#N/A</definedName>
    <definedName name="곰솔R15" localSheetId="5">#N/A</definedName>
    <definedName name="곱" localSheetId="5">#N/A</definedName>
    <definedName name="공가원가VMS\" hidden="1">{#N/A,#N/A,TRUE,"토적및재료집계";#N/A,#N/A,TRUE,"토적및재료집계";#N/A,#N/A,TRUE,"단위량"}</definedName>
    <definedName name="공감비" localSheetId="11">#REF!</definedName>
    <definedName name="공감비" localSheetId="9">#REF!</definedName>
    <definedName name="공감비" localSheetId="5">#N/A</definedName>
    <definedName name="공감비수" localSheetId="11">#REF!</definedName>
    <definedName name="공감비수" localSheetId="9">#REF!</definedName>
    <definedName name="공감비수" localSheetId="5">#N/A</definedName>
    <definedName name="공감비율" localSheetId="11">#REF!</definedName>
    <definedName name="공감비율" localSheetId="9">#REF!</definedName>
    <definedName name="공감비율" localSheetId="5">#N/A</definedName>
    <definedName name="공감비평" localSheetId="11">#REF!</definedName>
    <definedName name="공감비평" localSheetId="9">#REF!</definedName>
    <definedName name="공감비평" localSheetId="5">#N/A</definedName>
    <definedName name="공공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" localSheetId="1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" localSheetId="1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도서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도서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도서" localSheetId="1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도서" localSheetId="1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도서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도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도서1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도서1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도서1" localSheetId="1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도서1" localSheetId="1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도서1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도서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구손료" localSheetId="5">#N/A</definedName>
    <definedName name="공급" localSheetId="11">#REF!</definedName>
    <definedName name="공급" localSheetId="9">#REF!</definedName>
    <definedName name="공급" localSheetId="5">#N/A</definedName>
    <definedName name="공급가액" localSheetId="5">#REF!</definedName>
    <definedName name="공급가액1" localSheetId="5">#N/A</definedName>
    <definedName name="공기" localSheetId="5">#N/A</definedName>
    <definedName name="공내역서" localSheetId="5">한전불입금!공내역서</definedName>
    <definedName name="공내역서1" localSheetId="5">한전불입금!공내역서1</definedName>
    <definedName name="공노단" localSheetId="11">#REF!</definedName>
    <definedName name="공노단" localSheetId="9">#REF!</definedName>
    <definedName name="공노단" localSheetId="5">#N/A</definedName>
    <definedName name="공량" localSheetId="5">#N/A</definedName>
    <definedName name="공명" localSheetId="5">#N/A</definedName>
    <definedName name="공무팀" localSheetId="5">#N/A</definedName>
    <definedName name="공비" localSheetId="5">#N/A</definedName>
    <definedName name="공사" localSheetId="5">#N/A</definedName>
    <definedName name="공사감독자" localSheetId="5">#N/A</definedName>
    <definedName name="공사노임" localSheetId="5">#N/A</definedName>
    <definedName name="공사명" localSheetId="5">#REF!</definedName>
    <definedName name="공사비" localSheetId="5">#REF!</definedName>
    <definedName name="공사원가" localSheetId="5">#N/A</definedName>
    <definedName name="공사원가계산서경비소계" localSheetId="5">#N/A</definedName>
    <definedName name="공사원가계산서노무비" localSheetId="5">#N/A</definedName>
    <definedName name="공사원가계산서재료비" localSheetId="5">#N/A</definedName>
    <definedName name="공사책임자" localSheetId="5">#N/A</definedName>
    <definedName name="공산" localSheetId="5">#N/A</definedName>
    <definedName name="공산품" localSheetId="5">#N/A</definedName>
    <definedName name="공압축3.5간재" localSheetId="5">#N/A</definedName>
    <definedName name="공압축3.5노무" localSheetId="5">#N/A</definedName>
    <definedName name="공압축3.5노무야간" localSheetId="5">#N/A</definedName>
    <definedName name="공압축3.5손료" localSheetId="5">#N/A</definedName>
    <definedName name="공압축7.1간재" localSheetId="5">#N/A</definedName>
    <definedName name="공압축7.1노무" localSheetId="5">#N/A</definedName>
    <definedName name="공압축7.1노무야간" localSheetId="5">#N/A</definedName>
    <definedName name="공압축7.1손료" localSheetId="5">#N/A</definedName>
    <definedName name="공원" localSheetId="5">#N/A</definedName>
    <definedName name="공원등기초" hidden="1">{#N/A,#N/A,FALSE,"골재소요량";#N/A,#N/A,FALSE,"골재소요량"}</definedName>
    <definedName name="공일" localSheetId="11">#REF!</definedName>
    <definedName name="공일" localSheetId="9">#REF!</definedName>
    <definedName name="공일" localSheetId="5">#REF!</definedName>
    <definedName name="공자수" localSheetId="11">#REF!</definedName>
    <definedName name="공자수" localSheetId="9">#REF!</definedName>
    <definedName name="공자수" localSheetId="5">#N/A</definedName>
    <definedName name="공자평" localSheetId="11">#REF!</definedName>
    <definedName name="공자평" localSheetId="9">#REF!</definedName>
    <definedName name="공자평" localSheetId="5">#N/A</definedName>
    <definedName name="공장동" localSheetId="14" hidden="1">#REF!</definedName>
    <definedName name="공장동" localSheetId="15" hidden="1">#REF!</definedName>
    <definedName name="공장동" localSheetId="3" hidden="1">#REF!</definedName>
    <definedName name="공장동" localSheetId="12" hidden="1">#REF!</definedName>
    <definedName name="공장동" localSheetId="2" hidden="1">#REF!</definedName>
    <definedName name="공장동" localSheetId="11" hidden="1">#REF!</definedName>
    <definedName name="공장동" localSheetId="9" hidden="1">#REF!</definedName>
    <definedName name="공장동" localSheetId="5" hidden="1">#REF!</definedName>
    <definedName name="공장동" hidden="1">#REF!</definedName>
    <definedName name="공정1" localSheetId="5">#N/A</definedName>
    <definedName name="공정2" localSheetId="5">#N/A</definedName>
    <definedName name="공정3" localSheetId="5">#N/A</definedName>
    <definedName name="공정4" localSheetId="5">#N/A</definedName>
    <definedName name="공정5" localSheetId="5">#N/A</definedName>
    <definedName name="공정6" localSheetId="5">#N/A</definedName>
    <definedName name="공정별_집계표" localSheetId="11">#REF!</definedName>
    <definedName name="공정별_집계표" localSheetId="9">#REF!</definedName>
    <definedName name="공정별_집계표" localSheetId="5">#N/A</definedName>
    <definedName name="공정집계표1" hidden="1">#REF!</definedName>
    <definedName name="공정집계표1111" hidden="1">#REF!</definedName>
    <definedName name="공정표" localSheetId="5">#N/A</definedName>
    <definedName name="공종" localSheetId="5">#N/A</definedName>
    <definedName name="공종1" localSheetId="5">#N/A</definedName>
    <definedName name="공종2" localSheetId="5">#N/A</definedName>
    <definedName name="공종3" localSheetId="5">#N/A</definedName>
    <definedName name="공종4" localSheetId="5">#N/A</definedName>
    <definedName name="공종5" localSheetId="5">#N/A</definedName>
    <definedName name="공종분류" localSheetId="5">#N/A</definedName>
    <definedName name="관_급_자_재_대" localSheetId="11">#REF!</definedName>
    <definedName name="관_급_자_재_대" localSheetId="9">#REF!</definedName>
    <definedName name="관_급_자_재_대" localSheetId="5">#N/A</definedName>
    <definedName name="관_지" localSheetId="5">#N/A</definedName>
    <definedName name="관갉" localSheetId="11">#REF!,#REF!,#REF!</definedName>
    <definedName name="관갉" localSheetId="9">#REF!,#REF!,#REF!</definedName>
    <definedName name="관갉" localSheetId="5">#N/A</definedName>
    <definedName name="관경" localSheetId="5">#N/A</definedName>
    <definedName name="관공제" localSheetId="5">#N/A</definedName>
    <definedName name="관급" localSheetId="11">#REF!,#REF!,#REF!</definedName>
    <definedName name="관급" localSheetId="9">#REF!,#REF!,#REF!</definedName>
    <definedName name="관급" localSheetId="5">#REF!,#REF!,#REF!</definedName>
    <definedName name="관급1" localSheetId="11">#REF!,#REF!,#REF!</definedName>
    <definedName name="관급1" localSheetId="9">#REF!,#REF!,#REF!</definedName>
    <definedName name="관급1" localSheetId="5">#N/A</definedName>
    <definedName name="관급내역집계서" localSheetId="11">#REF!</definedName>
    <definedName name="관급내역집계서" localSheetId="9">#REF!</definedName>
    <definedName name="관급내역집계서" localSheetId="5">#N/A</definedName>
    <definedName name="관급단가" localSheetId="5">#REF!</definedName>
    <definedName name="관급자재" localSheetId="5">#N/A</definedName>
    <definedName name="관급자재비" localSheetId="5">#REF!</definedName>
    <definedName name="관기초DATA" localSheetId="5">#N/A</definedName>
    <definedName name="관두께" localSheetId="5">#N/A</definedName>
    <definedName name="관련도면" hidden="1">{#N/A,#N/A,FALSE,"CCTV"}</definedName>
    <definedName name="관로연장거리" localSheetId="11">#REF!</definedName>
    <definedName name="관로연장거리" localSheetId="9">#REF!</definedName>
    <definedName name="관로연장거리" localSheetId="5">#N/A</definedName>
    <definedName name="관로터파기" localSheetId="11">#REF!</definedName>
    <definedName name="관로터파기" localSheetId="9">#REF!</definedName>
    <definedName name="관로터파기" localSheetId="5">#N/A</definedName>
    <definedName name="관리비수" localSheetId="11">#REF!</definedName>
    <definedName name="관리비수" localSheetId="9">#REF!</definedName>
    <definedName name="관리비수" localSheetId="5">#N/A</definedName>
    <definedName name="관리비율" localSheetId="11">#REF!</definedName>
    <definedName name="관리비율" localSheetId="9">#REF!</definedName>
    <definedName name="관리비율" localSheetId="5">#N/A</definedName>
    <definedName name="관리비평" localSheetId="11">#REF!</definedName>
    <definedName name="관리비평" localSheetId="9">#REF!</definedName>
    <definedName name="관리비평" localSheetId="5">#N/A</definedName>
    <definedName name="관외경" localSheetId="5">#N/A</definedName>
    <definedName name="관정지반고" localSheetId="11">#REF!</definedName>
    <definedName name="관정지반고" localSheetId="9">#REF!</definedName>
    <definedName name="관정지반고" localSheetId="5">#N/A</definedName>
    <definedName name="관제원" localSheetId="5">#N/A</definedName>
    <definedName name="관지수링" localSheetId="5">#N/A</definedName>
    <definedName name="관지수판" localSheetId="5">#N/A</definedName>
    <definedName name="괄" localSheetId="5">#N/A</definedName>
    <definedName name="광" hidden="1">{#N/A,#N/A,TRUE,"토적및재료집계";#N/A,#N/A,TRUE,"토적및재료집계";#N/A,#N/A,TRUE,"단위량"}</definedName>
    <definedName name="광나무1003" localSheetId="5">#N/A</definedName>
    <definedName name="광나무1203" localSheetId="5">#N/A</definedName>
    <definedName name="광나무1506" localSheetId="5">#N/A</definedName>
    <definedName name="광도" localSheetId="5">#N/A</definedName>
    <definedName name="광명" localSheetId="5">#N/A</definedName>
    <definedName name="광산" localSheetId="5">#N/A</definedName>
    <definedName name="광산품" localSheetId="5">#N/A</definedName>
    <definedName name="광속" localSheetId="5">#N/A</definedName>
    <definedName name="광케" localSheetId="5">#N/A</definedName>
    <definedName name="광케입블" localSheetId="5">#N/A</definedName>
    <definedName name="광편백0405" localSheetId="5">#N/A</definedName>
    <definedName name="광편백0507" localSheetId="5">#N/A</definedName>
    <definedName name="광편백0509" localSheetId="5">#N/A</definedName>
    <definedName name="교각자중" localSheetId="5">#N/A</definedName>
    <definedName name="교대1" localSheetId="5">#N/A</definedName>
    <definedName name="교량수량_Sheet10_List" localSheetId="5">#N/A</definedName>
    <definedName name="교량점검등" localSheetId="5">#N/A</definedName>
    <definedName name="교육내용" localSheetId="11">#REF!</definedName>
    <definedName name="교육내용" localSheetId="9">#REF!</definedName>
    <definedName name="교육내용" localSheetId="5">#N/A</definedName>
    <definedName name="교폭" localSheetId="5">#REF!</definedName>
    <definedName name="구" localSheetId="14" hidden="1">{#N/A,#N/A,FALSE,"구조2"}</definedName>
    <definedName name="구" localSheetId="15" hidden="1">{#N/A,#N/A,FALSE,"구조2"}</definedName>
    <definedName name="구" localSheetId="12" hidden="1">{#N/A,#N/A,FALSE,"구조2"}</definedName>
    <definedName name="구" localSheetId="13" hidden="1">{#N/A,#N/A,FALSE,"구조2"}</definedName>
    <definedName name="구" localSheetId="5" hidden="1">{#N/A,#N/A,FALSE,"구조2"}</definedName>
    <definedName name="구" hidden="1">{#N/A,#N/A,FALSE,"구조2"}</definedName>
    <definedName name="구__조__물__공" localSheetId="5">#N/A</definedName>
    <definedName name="구간산출" localSheetId="5">#N/A</definedName>
    <definedName name="구랑2교" localSheetId="5">#N/A</definedName>
    <definedName name="구랑교" localSheetId="5">#N/A</definedName>
    <definedName name="구매" localSheetId="11">#REF!</definedName>
    <definedName name="구매" localSheetId="9">#REF!</definedName>
    <definedName name="구매" localSheetId="5">#N/A</definedName>
    <definedName name="구분" localSheetId="5">#N/A</definedName>
    <definedName name="구산갑지" localSheetId="14" hidden="1">#REF!</definedName>
    <definedName name="구산갑지" localSheetId="15" hidden="1">#REF!</definedName>
    <definedName name="구산갑지" localSheetId="3" hidden="1">#REF!</definedName>
    <definedName name="구산갑지" localSheetId="12" hidden="1">#REF!</definedName>
    <definedName name="구산갑지" localSheetId="2" hidden="1">#REF!</definedName>
    <definedName name="구산갑지" localSheetId="11" hidden="1">#REF!</definedName>
    <definedName name="구산갑지" localSheetId="9" hidden="1">#REF!</definedName>
    <definedName name="구산갑지" localSheetId="5" hidden="1">#N/A</definedName>
    <definedName name="구산갑지" hidden="1">#REF!</definedName>
    <definedName name="구상나무1505" localSheetId="5">#N/A</definedName>
    <definedName name="구상나무2008" localSheetId="5">#N/A</definedName>
    <definedName name="구상나무2510" localSheetId="5">#N/A</definedName>
    <definedName name="구상나무3012" localSheetId="5">#N/A</definedName>
    <definedName name="구조물공" localSheetId="5">#N/A</definedName>
    <definedName name="구조물공사" hidden="1">{#N/A,#N/A,TRUE,"토적및재료집계";#N/A,#N/A,TRUE,"토적및재료집계";#N/A,#N/A,TRUE,"단위량"}</definedName>
    <definedName name="구조물공수량집계표" localSheetId="11">#REF!</definedName>
    <definedName name="구조물공수량집계표" localSheetId="9">#REF!</definedName>
    <definedName name="구조물공수량집계표" localSheetId="5">#N/A</definedName>
    <definedName name="구조물발주" localSheetId="5">#N/A</definedName>
    <definedName name="구조수량집계" localSheetId="5">#N/A</definedName>
    <definedName name="구체공" localSheetId="5">#N/A</definedName>
    <definedName name="국내장비" localSheetId="5">#N/A</definedName>
    <definedName name="국내장비계" localSheetId="5">#N/A</definedName>
    <definedName name="국유지" localSheetId="5">#N/A</definedName>
    <definedName name="군유1" localSheetId="11">#REF!</definedName>
    <definedName name="군유1" localSheetId="9">#REF!</definedName>
    <definedName name="군유1" localSheetId="5">#N/A</definedName>
    <definedName name="군유2" localSheetId="11">#REF!</definedName>
    <definedName name="군유2" localSheetId="9">#REF!</definedName>
    <definedName name="군유2" localSheetId="5">#N/A</definedName>
    <definedName name="군유3" localSheetId="11">#REF!</definedName>
    <definedName name="군유3" localSheetId="9">#REF!</definedName>
    <definedName name="군유3" localSheetId="5">#N/A</definedName>
    <definedName name="군유4" localSheetId="11">#REF!</definedName>
    <definedName name="군유4" localSheetId="9">#REF!</definedName>
    <definedName name="군유4" localSheetId="5">#N/A</definedName>
    <definedName name="군유5" localSheetId="11">#REF!</definedName>
    <definedName name="군유5" localSheetId="9">#REF!</definedName>
    <definedName name="군유5" localSheetId="5">#N/A</definedName>
    <definedName name="군유6" localSheetId="11">#REF!</definedName>
    <definedName name="군유6" localSheetId="9">#REF!</definedName>
    <definedName name="군유6" localSheetId="5">#N/A</definedName>
    <definedName name="군유7" localSheetId="11">#REF!</definedName>
    <definedName name="군유7" localSheetId="9">#REF!</definedName>
    <definedName name="군유7" localSheetId="5">#N/A</definedName>
    <definedName name="굵기" localSheetId="11">#REF!</definedName>
    <definedName name="굵기" localSheetId="9">#REF!</definedName>
    <definedName name="굵기" localSheetId="5">#N/A</definedName>
    <definedName name="규격" localSheetId="5">#N/A</definedName>
    <definedName name="그래픽" localSheetId="11">#REF!</definedName>
    <definedName name="그래픽" localSheetId="9">#REF!</definedName>
    <definedName name="그래픽" localSheetId="5">#REF!</definedName>
    <definedName name="그림" hidden="1">{#N/A,#N/A,FALSE,"전력간선"}</definedName>
    <definedName name="극한모멘트" localSheetId="5">#N/A</definedName>
    <definedName name="근거" localSheetId="11">#REF!</definedName>
    <definedName name="근거" localSheetId="9">#REF!</definedName>
    <definedName name="근거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금송1006" localSheetId="5">#N/A</definedName>
    <definedName name="금송1208" localSheetId="5">#N/A</definedName>
    <definedName name="금송1510" localSheetId="5">#N/A</definedName>
    <definedName name="금액" localSheetId="11">#REF!,#REF!,#REF!,#REF!,#REF!,#REF!,#REF!,#REF!,#REF!,#REF!,#REF!,#REF!,#REF!,#REF!,#REF!,#REF!</definedName>
    <definedName name="금액" localSheetId="9">#REF!,#REF!,#REF!,#REF!,#REF!,#REF!,#REF!,#REF!,#REF!,#REF!,#REF!,#REF!,#REF!,#REF!,#REF!,#REF!</definedName>
    <definedName name="금액" localSheetId="5">#N/A</definedName>
    <definedName name="금오관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금오관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금오관" localSheetId="1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금오관" localSheetId="1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금오관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금오관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금일실시량" localSheetId="5">#N/A</definedName>
    <definedName name="기계경비" localSheetId="5">#N/A</definedName>
    <definedName name="기계경비산출근거" localSheetId="11">#REF!</definedName>
    <definedName name="기계경비산출근거" localSheetId="9">#REF!</definedName>
    <definedName name="기계경비산출근거" localSheetId="5">#N/A</definedName>
    <definedName name="기계공" localSheetId="5">#N/A</definedName>
    <definedName name="기계변대" hidden="1">{#N/A,#N/A,FALSE,"명세표"}</definedName>
    <definedName name="기계설치" localSheetId="5">#N/A</definedName>
    <definedName name="기계운전사" localSheetId="11">#REF!</definedName>
    <definedName name="기계운전사" localSheetId="9">#REF!</definedName>
    <definedName name="기계운전사" localSheetId="5">#N/A</definedName>
    <definedName name="기계조수" localSheetId="11">#REF!</definedName>
    <definedName name="기계조수" localSheetId="9">#REF!</definedName>
    <definedName name="기계조수" localSheetId="5">#N/A</definedName>
    <definedName name="기계조장" localSheetId="11">#REF!</definedName>
    <definedName name="기계조장" localSheetId="9">#REF!</definedName>
    <definedName name="기계조장" localSheetId="5">#N/A</definedName>
    <definedName name="기구손료" localSheetId="5">#N/A</definedName>
    <definedName name="기기신설" localSheetId="5">#N/A</definedName>
    <definedName name="기기철거" localSheetId="5">#N/A</definedName>
    <definedName name="기기품셈내역1" localSheetId="12" hidden="1">#REF!</definedName>
    <definedName name="기기품셈내역1" hidden="1">#REF!</definedName>
    <definedName name="기본" localSheetId="5">#N/A</definedName>
    <definedName name="기본일위" localSheetId="5">#N/A</definedName>
    <definedName name="기본일위금액" localSheetId="5">#N/A</definedName>
    <definedName name="기본조사율" localSheetId="11">#REF!</definedName>
    <definedName name="기본조사율" localSheetId="9">#REF!</definedName>
    <definedName name="기본조사율" localSheetId="5">#N/A</definedName>
    <definedName name="기비골" localSheetId="5">#N/A</definedName>
    <definedName name="기성3" localSheetId="14" hidden="1">{#N/A,#N/A,FALSE,"CCTV"}</definedName>
    <definedName name="기성3" localSheetId="15" hidden="1">{#N/A,#N/A,FALSE,"CCTV"}</definedName>
    <definedName name="기성3" localSheetId="12" hidden="1">{#N/A,#N/A,FALSE,"CCTV"}</definedName>
    <definedName name="기성3" localSheetId="13" hidden="1">{#N/A,#N/A,FALSE,"CCTV"}</definedName>
    <definedName name="기성3" localSheetId="4" hidden="1">{#N/A,#N/A,FALSE,"CCTV"}</definedName>
    <definedName name="기성3" localSheetId="5" hidden="1">{#N/A,#N/A,FALSE,"CCTV"}</definedName>
    <definedName name="기성3" hidden="1">{#N/A,#N/A,FALSE,"CCTV"}</definedName>
    <definedName name="기술2" localSheetId="5">한전불입금!기술2</definedName>
    <definedName name="기자재" localSheetId="5">#N/A</definedName>
    <definedName name="기자재단가" localSheetId="5">#N/A</definedName>
    <definedName name="기자재수량" localSheetId="5">#N/A</definedName>
    <definedName name="기준" localSheetId="5">#N/A</definedName>
    <definedName name="기준지수" localSheetId="5">#N/A</definedName>
    <definedName name="기지총집계" localSheetId="5">#N/A</definedName>
    <definedName name="기초" localSheetId="5">#N/A</definedName>
    <definedName name="기초공" localSheetId="5">#N/A</definedName>
    <definedName name="기초구하기" localSheetId="5">#N/A</definedName>
    <definedName name="기초규격" localSheetId="5">#N/A</definedName>
    <definedName name="기초데이타" localSheetId="11">#REF!</definedName>
    <definedName name="기초데이타" localSheetId="9">#REF!</definedName>
    <definedName name="기초데이타" localSheetId="5">#N/A</definedName>
    <definedName name="기초산출서" localSheetId="5">#N/A</definedName>
    <definedName name="기초액" localSheetId="5">#N/A</definedName>
    <definedName name="기초콘" localSheetId="5">#REF!</definedName>
    <definedName name="기초콘노" localSheetId="5">#N/A</definedName>
    <definedName name="기초콘재" localSheetId="5">#N/A</definedName>
    <definedName name="기층두께" localSheetId="5">#N/A</definedName>
    <definedName name="기타" localSheetId="5">#N/A</definedName>
    <definedName name="기타경비1" localSheetId="5">#N/A</definedName>
    <definedName name="기타내역" localSheetId="5">#N/A</definedName>
    <definedName name="기타자재" localSheetId="5">한전불입금!기타자재</definedName>
    <definedName name="긴급공사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긴급공사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긴급공사" localSheetId="1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긴급공사" localSheetId="1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긴급공사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긴급공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긴급전화" hidden="1">{#N/A,#N/A,TRUE,"토적및재료집계";#N/A,#N/A,TRUE,"토적및재료집계";#N/A,#N/A,TRUE,"단위량"}</definedName>
    <definedName name="긴자" localSheetId="5">#N/A</definedName>
    <definedName name="길행이" localSheetId="5">#N/A</definedName>
    <definedName name="김" localSheetId="5" hidden="1">#REF!</definedName>
    <definedName name="김미선" localSheetId="5">#N/A</definedName>
    <definedName name="김미영" localSheetId="5">#N/A</definedName>
    <definedName name="꽃복숭아R3" localSheetId="5">#N/A</definedName>
    <definedName name="꽃복숭아R4" localSheetId="5">#N/A</definedName>
    <definedName name="꽃복숭아R5" localSheetId="5">#N/A</definedName>
    <definedName name="꽃사과R10" localSheetId="5">#N/A</definedName>
    <definedName name="꽃사과R4" localSheetId="5">#N/A</definedName>
    <definedName name="꽃사과R6" localSheetId="5">#N/A</definedName>
    <definedName name="꽃사과R8" localSheetId="5">#N/A</definedName>
    <definedName name="꽃아그배R10" localSheetId="5">#N/A</definedName>
    <definedName name="꽃아그배R4" localSheetId="5">#N/A</definedName>
    <definedName name="꽃아그배R6" localSheetId="5">#N/A</definedName>
    <definedName name="꽃아그배R8" localSheetId="5">#N/A</definedName>
    <definedName name="꽝꽝0304" localSheetId="5">#N/A</definedName>
    <definedName name="꽝꽝0406" localSheetId="5">#N/A</definedName>
    <definedName name="꽝꽝0508" localSheetId="5">#N/A</definedName>
    <definedName name="꽝꽝0610" localSheetId="5">#N/A</definedName>
    <definedName name="ㄳㄳ" localSheetId="5">#REF!</definedName>
    <definedName name="ㄳㄳㄳㄳ" localSheetId="14" hidden="1">{"'용역비'!$A$4:$C$8"}</definedName>
    <definedName name="ㄳㄳㄳㄳ" localSheetId="15" hidden="1">{"'용역비'!$A$4:$C$8"}</definedName>
    <definedName name="ㄳㄳㄳㄳ" localSheetId="12" hidden="1">{"'용역비'!$A$4:$C$8"}</definedName>
    <definedName name="ㄳㄳㄳㄳ" localSheetId="13" hidden="1">{"'용역비'!$A$4:$C$8"}</definedName>
    <definedName name="ㄳㄳㄳㄳ" localSheetId="5" hidden="1">{"'용역비'!$A$4:$C$8"}</definedName>
    <definedName name="ㄳㄳㄳㄳ" hidden="1">{"'용역비'!$A$4:$C$8"}</definedName>
    <definedName name="ㄴ" localSheetId="5">#REF!</definedName>
    <definedName name="ㄴ1" localSheetId="5">#N/A</definedName>
    <definedName name="ㄴ2" localSheetId="5">#N/A</definedName>
    <definedName name="ㄴ3" localSheetId="5">#N/A</definedName>
    <definedName name="ㄴ4" localSheetId="5">#N/A</definedName>
    <definedName name="ㄴ5" localSheetId="5">#N/A</definedName>
    <definedName name="ㄴ6" localSheetId="5">#N/A</definedName>
    <definedName name="ㄴㄴ" localSheetId="12" hidden="1">{#N/A,#N/A,FALSE,"CCTV"}</definedName>
    <definedName name="ㄴㄴ" localSheetId="11">#REF!</definedName>
    <definedName name="ㄴㄴ" localSheetId="9">#REF!</definedName>
    <definedName name="ㄴㄴ" localSheetId="5">#REF!</definedName>
    <definedName name="ㄴㄴㄴ" localSheetId="14" hidden="1">#REF!</definedName>
    <definedName name="ㄴㄴㄴ" localSheetId="15" hidden="1">#REF!</definedName>
    <definedName name="ㄴㄴㄴ" localSheetId="3" hidden="1">#REF!</definedName>
    <definedName name="ㄴㄴㄴ" localSheetId="12" hidden="1">#REF!</definedName>
    <definedName name="ㄴㄴㄴ" localSheetId="2" hidden="1">#REF!</definedName>
    <definedName name="ㄴㄴㄴ" localSheetId="11" hidden="1">#REF!</definedName>
    <definedName name="ㄴㄴㄴ" localSheetId="9" hidden="1">#REF!</definedName>
    <definedName name="ㄴㄴㄴ" hidden="1">#REF!</definedName>
    <definedName name="ㄴㄴㄴㄴ" localSheetId="14" hidden="1">#REF!</definedName>
    <definedName name="ㄴㄴㄴㄴ" localSheetId="15" hidden="1">#REF!</definedName>
    <definedName name="ㄴㄴㄴㄴ" localSheetId="3" hidden="1">#REF!</definedName>
    <definedName name="ㄴㄴㄴㄴ" localSheetId="12" hidden="1">#REF!</definedName>
    <definedName name="ㄴㄴㄴㄴ" localSheetId="2" hidden="1">#REF!</definedName>
    <definedName name="ㄴㄴㄴㄴ" localSheetId="11" hidden="1">#REF!</definedName>
    <definedName name="ㄴㄴㄴㄴ" localSheetId="9" hidden="1">#REF!</definedName>
    <definedName name="ㄴㄴㄴㄴ" hidden="1">#REF!</definedName>
    <definedName name="ㄴㄴㄴㄴㄴ" localSheetId="14" hidden="1">#REF!</definedName>
    <definedName name="ㄴㄴㄴㄴㄴ" localSheetId="15" hidden="1">#REF!</definedName>
    <definedName name="ㄴㄴㄴㄴㄴ" localSheetId="3" hidden="1">#REF!</definedName>
    <definedName name="ㄴㄴㄴㄴㄴ" localSheetId="12" hidden="1">#REF!</definedName>
    <definedName name="ㄴㄴㄴㄴㄴ" localSheetId="2" hidden="1">#REF!</definedName>
    <definedName name="ㄴㄴㄴㄴㄴ" hidden="1">#REF!</definedName>
    <definedName name="ㄴㄴㄴㄴㄴㄴ" localSheetId="11">#REF!</definedName>
    <definedName name="ㄴㄴㄴㄴㄴㄴ" localSheetId="9">#REF!</definedName>
    <definedName name="ㄴㄴㄴㄴㄴㅁ" localSheetId="5">#REF!</definedName>
    <definedName name="ㄴㄴㅁㅁㅇㄴ" localSheetId="5">#REF!</definedName>
    <definedName name="ㄴ댜러ㅏ니아ㅣㅋ" localSheetId="11">#REF!</definedName>
    <definedName name="ㄴ댜러ㅏ니아ㅣㅋ" localSheetId="9">#REF!</definedName>
    <definedName name="ㄴ댜러ㅏ니아ㅣㅋ" localSheetId="5">#N/A</definedName>
    <definedName name="ㄴㄹㄴㄹ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ㄴㄹㄴ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ㄴㄹㄴㅁㅎㅇㄹ" hidden="1">{#N/A,"수불부",FALSE,"사급자재수불서";#N/A,"수불부",FALSE,"사급자재수불서"}</definedName>
    <definedName name="ㄴㄹㅇㄴㄹㅇ" localSheetId="5">#REF!</definedName>
    <definedName name="ㄴㄹㅇㄹ" localSheetId="5">#N/A</definedName>
    <definedName name="ㄴㄹㅊ" localSheetId="5">#N/A</definedName>
    <definedName name="ㄴ러ㅏ" localSheetId="11">#REF!</definedName>
    <definedName name="ㄴ러ㅏ" localSheetId="9">#REF!</definedName>
    <definedName name="ㄴ러ㅏ" localSheetId="5">#N/A</definedName>
    <definedName name="ㄴㅁ" localSheetId="5">#REF!</definedName>
    <definedName name="ㄴㅁㄴㅇㄹ" hidden="1">#REF!</definedName>
    <definedName name="ㄴㅁㄻㄴㅇㄹㅇㄴㄹ" hidden="1">{#N/A,"수불부",FALSE,"사급자재수불서";#N/A,"수불부",FALSE,"사급자재수불서"}</definedName>
    <definedName name="ㄴㅁㅁ" localSheetId="5">#REF!</definedName>
    <definedName name="ㄴㅁㅇㅁㄴ" localSheetId="14" hidden="1">#REF!</definedName>
    <definedName name="ㄴㅁㅇㅁㄴ" localSheetId="15" hidden="1">#REF!</definedName>
    <definedName name="ㄴㅁㅇㅁㄴ" localSheetId="3" hidden="1">#REF!</definedName>
    <definedName name="ㄴㅁㅇㅁㄴ" localSheetId="2" hidden="1">#REF!</definedName>
    <definedName name="ㄴㅁㅇㅁㄴ" hidden="1">#REF!</definedName>
    <definedName name="ㄴㅁㅇㅇㄴㅇㄴ" localSheetId="11">#REF!</definedName>
    <definedName name="ㄴㅁㅇㅇㄴㅇㄴ" localSheetId="9">#REF!</definedName>
    <definedName name="ㄴㅇㄴㄴㅁㅁ" localSheetId="5">#REF!</definedName>
    <definedName name="ㄴㅇㄹ" localSheetId="5">#REF!</definedName>
    <definedName name="ㄴㅇㄹㄴ" hidden="1">{#N/A,"수불부",FALSE,"사급자재수불서";#N/A,"수불부",FALSE,"사급자재수불서"}</definedName>
    <definedName name="ㄴㅇㄹㄴㄹ" hidden="1">{"'Sheet1'!$D$19","'Sheet1'!$B$22:$E$22"}</definedName>
    <definedName name="ㄴㅇㄹㄷ" hidden="1">#REF!</definedName>
    <definedName name="ㄴㅇㄻ" hidden="1">#REF!</definedName>
    <definedName name="ㄴㅇㄻㄴㅇㄹ" localSheetId="14" hidden="1">{"'용역비'!$A$4:$C$8"}</definedName>
    <definedName name="ㄴㅇㄻㄴㅇㄹ" localSheetId="15" hidden="1">{"'용역비'!$A$4:$C$8"}</definedName>
    <definedName name="ㄴㅇㄻㄴㅇㄹ" localSheetId="12" hidden="1">{"'용역비'!$A$4:$C$8"}</definedName>
    <definedName name="ㄴㅇㄻㄴㅇㄹ" localSheetId="13" hidden="1">{"'용역비'!$A$4:$C$8"}</definedName>
    <definedName name="ㄴㅇㄻㄴㅇㄹ" localSheetId="5" hidden="1">{"'용역비'!$A$4:$C$8"}</definedName>
    <definedName name="ㄴㅇㄻㄴㅇㄹ" hidden="1">{"'용역비'!$A$4:$C$8"}</definedName>
    <definedName name="ㄴㅇㄼㅈㄷㄹ" localSheetId="5" hidden="1">#N/A</definedName>
    <definedName name="ㄴㅇㄼㅈㄷㄹ" hidden="1">#REF!</definedName>
    <definedName name="ㄴㅇㅍㅁㄴㅇㄹ" localSheetId="5" hidden="1">#N/A</definedName>
    <definedName name="ㄴㅇㅍㅁㄴㅇㄹ" hidden="1">#REF!</definedName>
    <definedName name="ㄴㅇㅎㄴㅇ" localSheetId="14" hidden="1">#REF!</definedName>
    <definedName name="ㄴㅇㅎㄴㅇ" localSheetId="15" hidden="1">#REF!</definedName>
    <definedName name="ㄴㅇㅎㄴㅇ" localSheetId="3" hidden="1">#REF!</definedName>
    <definedName name="ㄴㅇㅎㄴㅇ" localSheetId="2" hidden="1">#REF!</definedName>
    <definedName name="ㄴㅇㅎㄴㅇ" hidden="1">#REF!</definedName>
    <definedName name="ㄴ아러" localSheetId="11">#REF!</definedName>
    <definedName name="ㄴ아러" localSheetId="9">#REF!</definedName>
    <definedName name="ㄴ아러" localSheetId="5">#N/A</definedName>
    <definedName name="ㄴ어" localSheetId="11">#REF!</definedName>
    <definedName name="ㄴ어" localSheetId="9">#REF!</definedName>
    <definedName name="ㄴ어" localSheetId="5">#N/A</definedName>
    <definedName name="ㄴ어ㅏㅑ" localSheetId="11">#REF!</definedName>
    <definedName name="ㄴ어ㅏㅑ" localSheetId="9">#REF!</definedName>
    <definedName name="ㄴ어ㅏㅑ" localSheetId="5">#N/A</definedName>
    <definedName name="ㄴ이라ㅓ" localSheetId="11">#REF!</definedName>
    <definedName name="ㄴ이라ㅓ" localSheetId="9">#REF!</definedName>
    <definedName name="ㄴ이라ㅓ" localSheetId="5">#REF!</definedName>
    <definedName name="ㄴ이ㅏ매" localSheetId="11">#REF!</definedName>
    <definedName name="ㄴ이ㅏ매" localSheetId="9">#REF!</definedName>
    <definedName name="ㄴ이ㅏ매" localSheetId="5">#N/A</definedName>
    <definedName name="나" localSheetId="11">#REF!</definedName>
    <definedName name="나" localSheetId="9">#REF!</definedName>
    <definedName name="나" localSheetId="5">#N/A</definedName>
    <definedName name="나나나" localSheetId="5">#N/A</definedName>
    <definedName name="나나나나나" localSheetId="5">#N/A</definedName>
    <definedName name="나느느느는" localSheetId="5">#N/A</definedName>
    <definedName name="나는" localSheetId="5">#N/A</definedName>
    <definedName name="나ㅓ리먀" localSheetId="11">#REF!</definedName>
    <definedName name="나ㅓ리먀" localSheetId="9">#REF!</definedName>
    <definedName name="나ㅓ리먀" localSheetId="5">#N/A</definedName>
    <definedName name="나ㅣ러재ㅑ" localSheetId="11">#REF!</definedName>
    <definedName name="나ㅣ러재ㅑ" localSheetId="9">#REF!</definedName>
    <definedName name="나ㅣ러재ㅑ" localSheetId="5">#N/A</definedName>
    <definedName name="낙교개수" localSheetId="5">#N/A</definedName>
    <definedName name="낙상홍1004" localSheetId="5">#N/A</definedName>
    <definedName name="낙상홍1506" localSheetId="5">#N/A</definedName>
    <definedName name="낙상홍1808" localSheetId="5">#N/A</definedName>
    <definedName name="낙상홍2010" localSheetId="5">#N/A</definedName>
    <definedName name="낙상홍2515" localSheetId="5">#N/A</definedName>
    <definedName name="낙석방지" localSheetId="5">#N/A</definedName>
    <definedName name="낙석방지책" localSheetId="5">#N/A</definedName>
    <definedName name="낙석방지책기초" localSheetId="5">#N/A</definedName>
    <definedName name="낙석방지책수량" localSheetId="5">#N/A</definedName>
    <definedName name="낙우송R10" localSheetId="5">#N/A</definedName>
    <definedName name="낙우송R12" localSheetId="5">#N/A</definedName>
    <definedName name="낙우송R5" localSheetId="5">#N/A</definedName>
    <definedName name="낙우송R6" localSheetId="5">#N/A</definedName>
    <definedName name="낙우송R8" localSheetId="5">#N/A</definedName>
    <definedName name="낙찰률" localSheetId="5">#N/A</definedName>
    <definedName name="난_경" localSheetId="5">#N/A</definedName>
    <definedName name="난_수" localSheetId="5">#N/A</definedName>
    <definedName name="날짜" localSheetId="5">#N/A</definedName>
    <definedName name="남남" localSheetId="14" hidden="1">#REF!</definedName>
    <definedName name="남남" localSheetId="15" hidden="1">#REF!</definedName>
    <definedName name="남남" localSheetId="3" hidden="1">#REF!</definedName>
    <definedName name="남남" localSheetId="2" hidden="1">#REF!</definedName>
    <definedName name="남남" localSheetId="11" hidden="1">#REF!</definedName>
    <definedName name="남남" localSheetId="9" hidden="1">#REF!</definedName>
    <definedName name="남남" hidden="1">#REF!</definedName>
    <definedName name="남대문" localSheetId="5">#N/A</definedName>
    <definedName name="남덕" localSheetId="11">BlankMacro1</definedName>
    <definedName name="남덕" localSheetId="9">BlankMacro1</definedName>
    <definedName name="남덕" localSheetId="5">BlankMacro1</definedName>
    <definedName name="남럼" localSheetId="11">#REF!</definedName>
    <definedName name="남럼" localSheetId="9">#REF!</definedName>
    <definedName name="남럼" localSheetId="5">#N/A</definedName>
    <definedName name="남산1호" localSheetId="11">#REF!</definedName>
    <definedName name="남산1호" localSheetId="9">#REF!</definedName>
    <definedName name="남산1호" localSheetId="5">#N/A</definedName>
    <definedName name="남산2호" localSheetId="11">#REF!</definedName>
    <definedName name="남산2호" localSheetId="9">#REF!</definedName>
    <definedName name="남산2호" localSheetId="5">#N/A</definedName>
    <definedName name="남양주" localSheetId="5">#N/A</definedName>
    <definedName name="남양주1" localSheetId="5">#N/A</definedName>
    <definedName name="남양토공부대입찰" localSheetId="11">#REF!</definedName>
    <definedName name="남양토공부대입찰" localSheetId="9">#REF!</definedName>
    <definedName name="남양토공부대입찰" localSheetId="5">#N/A</definedName>
    <definedName name="남어" localSheetId="11">#REF!</definedName>
    <definedName name="남어" localSheetId="9">#REF!</definedName>
    <definedName name="남어" localSheetId="5">#N/A</definedName>
    <definedName name="내" hidden="1">#REF!</definedName>
    <definedName name="내공H" localSheetId="5">#N/A</definedName>
    <definedName name="내공V" localSheetId="5">#N/A</definedName>
    <definedName name="내공넓이" localSheetId="5">#N/A</definedName>
    <definedName name="내공높이" localSheetId="5">#N/A</definedName>
    <definedName name="내벽" localSheetId="5">#N/A</definedName>
    <definedName name="내선전공" localSheetId="5">한전불입금!내선전공</definedName>
    <definedName name="내역" localSheetId="14" hidden="1">{#N/A,#N/A,FALSE,"CCTV"}</definedName>
    <definedName name="내역" localSheetId="15" hidden="1">{#N/A,#N/A,FALSE,"CCTV"}</definedName>
    <definedName name="내역" localSheetId="12" hidden="1">{#N/A,#N/A,FALSE,"CCTV"}</definedName>
    <definedName name="내역" localSheetId="13" hidden="1">{#N/A,#N/A,FALSE,"CCTV"}</definedName>
    <definedName name="내역" localSheetId="5">#REF!</definedName>
    <definedName name="내역" hidden="1">{#N/A,#N/A,FALSE,"CCTV"}</definedName>
    <definedName name="내역단가" localSheetId="5">#N/A</definedName>
    <definedName name="내역목차" localSheetId="5">#N/A</definedName>
    <definedName name="내역변" localSheetId="5">#N/A</definedName>
    <definedName name="내역서" localSheetId="5">#REF!</definedName>
    <definedName name="내역서전기기계" localSheetId="5">한전불입금!내역서전기기계</definedName>
    <definedName name="내역서표지" localSheetId="5">#N/A</definedName>
    <definedName name="내역표지" localSheetId="5">#N/A</definedName>
    <definedName name="내전" localSheetId="5">#N/A</definedName>
    <definedName name="내진" localSheetId="5">#N/A</definedName>
    <definedName name="너" localSheetId="11">#REF!</definedName>
    <definedName name="너" localSheetId="9">#REF!</definedName>
    <definedName name="너" localSheetId="5">#N/A</definedName>
    <definedName name="널자" localSheetId="11">#REF!</definedName>
    <definedName name="널자" localSheetId="9">#REF!</definedName>
    <definedName name="널자" localSheetId="5">#N/A</definedName>
    <definedName name="녭" hidden="1">#REF!</definedName>
    <definedName name="노6907001" localSheetId="11">#REF!</definedName>
    <definedName name="노6907001" localSheetId="9">#REF!</definedName>
    <definedName name="노6907001" localSheetId="5">#N/A</definedName>
    <definedName name="노6907003" localSheetId="11">#REF!</definedName>
    <definedName name="노6907003" localSheetId="9">#REF!</definedName>
    <definedName name="노6907003" localSheetId="5">#N/A</definedName>
    <definedName name="노6907004" localSheetId="11">#REF!</definedName>
    <definedName name="노6907004" localSheetId="9">#REF!</definedName>
    <definedName name="노6907004" localSheetId="5">#N/A</definedName>
    <definedName name="노6907005" localSheetId="11">#REF!</definedName>
    <definedName name="노6907005" localSheetId="9">#REF!</definedName>
    <definedName name="노6907005" localSheetId="5">#N/A</definedName>
    <definedName name="노6907006" localSheetId="5">#N/A</definedName>
    <definedName name="노6907007" localSheetId="5">#N/A</definedName>
    <definedName name="노6907008" localSheetId="5">#N/A</definedName>
    <definedName name="노6907009" localSheetId="5">#N/A</definedName>
    <definedName name="노6907010" localSheetId="5">#N/A</definedName>
    <definedName name="노6907011" localSheetId="5">#N/A</definedName>
    <definedName name="노6907012" localSheetId="5">#N/A</definedName>
    <definedName name="노6907013" localSheetId="11">#REF!</definedName>
    <definedName name="노6907013" localSheetId="9">#REF!</definedName>
    <definedName name="노6907013" localSheetId="5">#N/A</definedName>
    <definedName name="노6907014" localSheetId="11">#REF!</definedName>
    <definedName name="노6907014" localSheetId="9">#REF!</definedName>
    <definedName name="노6907014" localSheetId="5">#N/A</definedName>
    <definedName name="노6908002" localSheetId="11">#REF!</definedName>
    <definedName name="노6908002" localSheetId="9">#REF!</definedName>
    <definedName name="노6908002" localSheetId="5">#N/A</definedName>
    <definedName name="노6908003" localSheetId="11">#REF!</definedName>
    <definedName name="노6908003" localSheetId="9">#REF!</definedName>
    <definedName name="노6908003" localSheetId="5">#N/A</definedName>
    <definedName name="노6908004" localSheetId="11">#REF!</definedName>
    <definedName name="노6908004" localSheetId="9">#REF!</definedName>
    <definedName name="노6908004" localSheetId="5">#N/A</definedName>
    <definedName name="노6908005" localSheetId="11">#REF!</definedName>
    <definedName name="노6908005" localSheetId="9">#REF!</definedName>
    <definedName name="노6908005" localSheetId="5">#N/A</definedName>
    <definedName name="노6908006" localSheetId="11">#REF!</definedName>
    <definedName name="노6908006" localSheetId="9">#REF!</definedName>
    <definedName name="노6908006" localSheetId="5">#N/A</definedName>
    <definedName name="노6908007" localSheetId="11">#REF!</definedName>
    <definedName name="노6908007" localSheetId="9">#REF!</definedName>
    <definedName name="노6908007" localSheetId="5">#N/A</definedName>
    <definedName name="노6908008" localSheetId="11">#REF!</definedName>
    <definedName name="노6908008" localSheetId="9">#REF!</definedName>
    <definedName name="노6908008" localSheetId="5">#N/A</definedName>
    <definedName name="노6908009" localSheetId="11">#REF!</definedName>
    <definedName name="노6908009" localSheetId="9">#REF!</definedName>
    <definedName name="노6908009" localSheetId="5">#N/A</definedName>
    <definedName name="노6908031" localSheetId="5">#N/A</definedName>
    <definedName name="노6908032" localSheetId="5">#N/A</definedName>
    <definedName name="노6908033" localSheetId="5">#N/A</definedName>
    <definedName name="노6908034" localSheetId="5">#N/A</definedName>
    <definedName name="노6908035" localSheetId="5">#N/A</definedName>
    <definedName name="노6908036" localSheetId="5">#N/A</definedName>
    <definedName name="노6908037" localSheetId="11">#REF!</definedName>
    <definedName name="노6908037" localSheetId="9">#REF!</definedName>
    <definedName name="노6908037" localSheetId="5">#N/A</definedName>
    <definedName name="노6908038" localSheetId="11">#REF!</definedName>
    <definedName name="노6908038" localSheetId="9">#REF!</definedName>
    <definedName name="노6908038" localSheetId="5">#N/A</definedName>
    <definedName name="노6910002" localSheetId="11">#REF!</definedName>
    <definedName name="노6910002" localSheetId="9">#REF!</definedName>
    <definedName name="노6910002" localSheetId="5">#N/A</definedName>
    <definedName name="노6910004" localSheetId="11">#REF!</definedName>
    <definedName name="노6910004" localSheetId="9">#REF!</definedName>
    <definedName name="노6910004" localSheetId="5">#N/A</definedName>
    <definedName name="노6910006" localSheetId="11">#REF!</definedName>
    <definedName name="노6910006" localSheetId="9">#REF!</definedName>
    <definedName name="노6910006" localSheetId="5">#N/A</definedName>
    <definedName name="노6910007" localSheetId="5">#N/A</definedName>
    <definedName name="노6910008" localSheetId="5">#N/A</definedName>
    <definedName name="노6910009" localSheetId="5">#N/A</definedName>
    <definedName name="노6910010" localSheetId="11">#REF!</definedName>
    <definedName name="노6910010" localSheetId="9">#REF!</definedName>
    <definedName name="노6910010" localSheetId="5">#N/A</definedName>
    <definedName name="노6910011" localSheetId="11">#REF!</definedName>
    <definedName name="노6910011" localSheetId="9">#REF!</definedName>
    <definedName name="노6910011" localSheetId="5">#N/A</definedName>
    <definedName name="노6910012" localSheetId="11">#REF!</definedName>
    <definedName name="노6910012" localSheetId="9">#REF!</definedName>
    <definedName name="노6910012" localSheetId="5">#N/A</definedName>
    <definedName name="노6911002" localSheetId="5">#N/A</definedName>
    <definedName name="노6912008" localSheetId="11">#REF!</definedName>
    <definedName name="노6912008" localSheetId="9">#REF!</definedName>
    <definedName name="노6912008" localSheetId="5">#N/A</definedName>
    <definedName name="노6912009" localSheetId="11">#REF!</definedName>
    <definedName name="노6912009" localSheetId="9">#REF!</definedName>
    <definedName name="노6912009" localSheetId="5">#N/A</definedName>
    <definedName name="노6912010" localSheetId="11">#REF!</definedName>
    <definedName name="노6912010" localSheetId="9">#REF!</definedName>
    <definedName name="노6912010" localSheetId="5">#N/A</definedName>
    <definedName name="노6912011" localSheetId="11">#REF!</definedName>
    <definedName name="노6912011" localSheetId="9">#REF!</definedName>
    <definedName name="노6912011" localSheetId="5">#N/A</definedName>
    <definedName name="노6912012" localSheetId="5">#N/A</definedName>
    <definedName name="노6912013" localSheetId="5">#N/A</definedName>
    <definedName name="노6912014" localSheetId="11">#REF!</definedName>
    <definedName name="노6912014" localSheetId="9">#REF!</definedName>
    <definedName name="노6912014" localSheetId="5">#N/A</definedName>
    <definedName name="노6912016" localSheetId="11">#REF!</definedName>
    <definedName name="노6912016" localSheetId="9">#REF!</definedName>
    <definedName name="노6912016" localSheetId="5">#N/A</definedName>
    <definedName name="노6914001" localSheetId="5">#N/A</definedName>
    <definedName name="노6917001" localSheetId="5">#N/A</definedName>
    <definedName name="노6917002" localSheetId="5">#N/A</definedName>
    <definedName name="노6917003" localSheetId="5">#N/A</definedName>
    <definedName name="노6917004" localSheetId="5">#N/A</definedName>
    <definedName name="노6917005" localSheetId="5">#N/A</definedName>
    <definedName name="노6917308" localSheetId="11">#REF!</definedName>
    <definedName name="노6917308" localSheetId="9">#REF!</definedName>
    <definedName name="노6917308" localSheetId="5">#N/A</definedName>
    <definedName name="노6917309" localSheetId="5">#N/A</definedName>
    <definedName name="노6917310" localSheetId="5">#N/A</definedName>
    <definedName name="노6917311" localSheetId="5">#N/A</definedName>
    <definedName name="노6917312" localSheetId="5">#N/A</definedName>
    <definedName name="노6918003" localSheetId="11">#REF!</definedName>
    <definedName name="노6918003" localSheetId="9">#REF!</definedName>
    <definedName name="노6918003" localSheetId="5">#N/A</definedName>
    <definedName name="노6918004" localSheetId="5">#N/A</definedName>
    <definedName name="노6918005" localSheetId="5">#N/A</definedName>
    <definedName name="노6918006" localSheetId="11">#REF!</definedName>
    <definedName name="노6918006" localSheetId="9">#REF!</definedName>
    <definedName name="노6918006" localSheetId="5">#N/A</definedName>
    <definedName name="노6918007" localSheetId="5">#N/A</definedName>
    <definedName name="노6918008" localSheetId="5">#N/A</definedName>
    <definedName name="노6918009" localSheetId="5">#N/A</definedName>
    <definedName name="노6918010" localSheetId="5">#N/A</definedName>
    <definedName name="노6918011" localSheetId="5">#N/A</definedName>
    <definedName name="노6918012" localSheetId="5">#N/A</definedName>
    <definedName name="노6918013" localSheetId="11">#REF!</definedName>
    <definedName name="노6918013" localSheetId="9">#REF!</definedName>
    <definedName name="노6918013" localSheetId="5">#N/A</definedName>
    <definedName name="노6918014" localSheetId="11">#REF!</definedName>
    <definedName name="노6918014" localSheetId="9">#REF!</definedName>
    <definedName name="노6918014" localSheetId="5">#N/A</definedName>
    <definedName name="노6918102" localSheetId="11">#REF!</definedName>
    <definedName name="노6918102" localSheetId="9">#REF!</definedName>
    <definedName name="노6918102" localSheetId="5">#N/A</definedName>
    <definedName name="노6918103" localSheetId="5">#N/A</definedName>
    <definedName name="노6918104" localSheetId="11">#REF!</definedName>
    <definedName name="노6918104" localSheetId="9">#REF!</definedName>
    <definedName name="노6918104" localSheetId="5">#N/A</definedName>
    <definedName name="노6918105" localSheetId="11">#REF!</definedName>
    <definedName name="노6918105" localSheetId="9">#REF!</definedName>
    <definedName name="노6918105" localSheetId="5">#N/A</definedName>
    <definedName name="노6918106" localSheetId="5">#N/A</definedName>
    <definedName name="노6918107" localSheetId="11">#REF!</definedName>
    <definedName name="노6918107" localSheetId="9">#REF!</definedName>
    <definedName name="노6918107" localSheetId="5">#N/A</definedName>
    <definedName name="노6918108" localSheetId="11">#REF!</definedName>
    <definedName name="노6918108" localSheetId="9">#REF!</definedName>
    <definedName name="노6918108" localSheetId="5">#N/A</definedName>
    <definedName name="노6918109" localSheetId="11">#REF!</definedName>
    <definedName name="노6918109" localSheetId="9">#REF!</definedName>
    <definedName name="노6918109" localSheetId="5">#N/A</definedName>
    <definedName name="노6919007" localSheetId="11">#REF!</definedName>
    <definedName name="노6919007" localSheetId="9">#REF!</definedName>
    <definedName name="노6919007" localSheetId="5">#N/A</definedName>
    <definedName name="노6919008" localSheetId="11">#REF!</definedName>
    <definedName name="노6919008" localSheetId="9">#REF!</definedName>
    <definedName name="노6919008" localSheetId="5">#N/A</definedName>
    <definedName name="노6919009" localSheetId="11">#REF!</definedName>
    <definedName name="노6919009" localSheetId="9">#REF!</definedName>
    <definedName name="노6919009" localSheetId="5">#N/A</definedName>
    <definedName name="노6919010" localSheetId="11">#REF!</definedName>
    <definedName name="노6919010" localSheetId="9">#REF!</definedName>
    <definedName name="노6919010" localSheetId="5">#N/A</definedName>
    <definedName name="노6919011" localSheetId="11">#REF!</definedName>
    <definedName name="노6919011" localSheetId="9">#REF!</definedName>
    <definedName name="노6919011" localSheetId="5">#N/A</definedName>
    <definedName name="노6919012" localSheetId="11">#REF!</definedName>
    <definedName name="노6919012" localSheetId="9">#REF!</definedName>
    <definedName name="노6919012" localSheetId="5">#N/A</definedName>
    <definedName name="노6922002" localSheetId="11">#REF!</definedName>
    <definedName name="노6922002" localSheetId="9">#REF!</definedName>
    <definedName name="노6922002" localSheetId="5">#N/A</definedName>
    <definedName name="노6922004" localSheetId="11">#REF!</definedName>
    <definedName name="노6922004" localSheetId="9">#REF!</definedName>
    <definedName name="노6922004" localSheetId="5">#N/A</definedName>
    <definedName name="노6922006" localSheetId="11">#REF!</definedName>
    <definedName name="노6922006" localSheetId="9">#REF!</definedName>
    <definedName name="노6922006" localSheetId="5">#N/A</definedName>
    <definedName name="노6922007" localSheetId="5">#N/A</definedName>
    <definedName name="노6922008" localSheetId="5">#N/A</definedName>
    <definedName name="노6922009" localSheetId="5">#N/A</definedName>
    <definedName name="노6922010" localSheetId="11">#REF!</definedName>
    <definedName name="노6922010" localSheetId="9">#REF!</definedName>
    <definedName name="노6922010" localSheetId="5">#N/A</definedName>
    <definedName name="노6922140" localSheetId="11">#REF!</definedName>
    <definedName name="노6922140" localSheetId="9">#REF!</definedName>
    <definedName name="노6922140" localSheetId="5">#N/A</definedName>
    <definedName name="노6922142" localSheetId="11">#REF!</definedName>
    <definedName name="노6922142" localSheetId="9">#REF!</definedName>
    <definedName name="노6922142" localSheetId="5">#N/A</definedName>
    <definedName name="노6922143" localSheetId="11">#REF!</definedName>
    <definedName name="노6922143" localSheetId="9">#REF!</definedName>
    <definedName name="노6922143" localSheetId="5">#N/A</definedName>
    <definedName name="노6922144" localSheetId="11">#REF!</definedName>
    <definedName name="노6922144" localSheetId="9">#REF!</definedName>
    <definedName name="노6922144" localSheetId="5">#N/A</definedName>
    <definedName name="노6923007" localSheetId="5">#N/A</definedName>
    <definedName name="노6923008" localSheetId="5">#N/A</definedName>
    <definedName name="노6923009" localSheetId="11">#REF!</definedName>
    <definedName name="노6923009" localSheetId="9">#REF!</definedName>
    <definedName name="노6923009" localSheetId="5">#N/A</definedName>
    <definedName name="노6923010" localSheetId="11">#REF!</definedName>
    <definedName name="노6923010" localSheetId="9">#REF!</definedName>
    <definedName name="노6923010" localSheetId="5">#N/A</definedName>
    <definedName name="노6923011" localSheetId="11">#REF!</definedName>
    <definedName name="노6923011" localSheetId="9">#REF!</definedName>
    <definedName name="노6923011" localSheetId="5">#N/A</definedName>
    <definedName name="노6926003" localSheetId="5">#N/A</definedName>
    <definedName name="노6926004" localSheetId="5">#N/A</definedName>
    <definedName name="노6926005" localSheetId="5">#N/A</definedName>
    <definedName name="노6926006" localSheetId="5">#N/A</definedName>
    <definedName name="노6926007" localSheetId="5">#N/A</definedName>
    <definedName name="노6926008" localSheetId="5">#N/A</definedName>
    <definedName name="노6926009" localSheetId="5">#N/A</definedName>
    <definedName name="노6926010" localSheetId="5">#N/A</definedName>
    <definedName name="노6926011" localSheetId="5">#N/A</definedName>
    <definedName name="노6926012" localSheetId="5">#N/A</definedName>
    <definedName name="노6926030" localSheetId="5">#N/A</definedName>
    <definedName name="노6926032" localSheetId="5">#N/A</definedName>
    <definedName name="노6926033" localSheetId="5">#N/A</definedName>
    <definedName name="노6926034" localSheetId="5">#N/A</definedName>
    <definedName name="노6926035" localSheetId="5">#N/A</definedName>
    <definedName name="노6926036" localSheetId="11">#REF!</definedName>
    <definedName name="노6926036" localSheetId="9">#REF!</definedName>
    <definedName name="노6926036" localSheetId="5">#N/A</definedName>
    <definedName name="노6926038" localSheetId="5">#N/A</definedName>
    <definedName name="노6926050" localSheetId="5">#N/A</definedName>
    <definedName name="노6926052" localSheetId="5">#N/A</definedName>
    <definedName name="노6926053" localSheetId="5">#N/A</definedName>
    <definedName name="노6926054" localSheetId="5">#N/A</definedName>
    <definedName name="노6926055" localSheetId="5">#N/A</definedName>
    <definedName name="노6927001" localSheetId="5">#N/A</definedName>
    <definedName name="노6927002" localSheetId="5">#N/A</definedName>
    <definedName name="노6927003" localSheetId="5">#N/A</definedName>
    <definedName name="노6927004" localSheetId="5">#N/A</definedName>
    <definedName name="노6927005" localSheetId="5">#N/A</definedName>
    <definedName name="노6927006" localSheetId="5">#N/A</definedName>
    <definedName name="노6927007" localSheetId="5">#N/A</definedName>
    <definedName name="노6927008" localSheetId="5">#N/A</definedName>
    <definedName name="노6927009" localSheetId="5">#N/A</definedName>
    <definedName name="노6927010" localSheetId="11">#REF!</definedName>
    <definedName name="노6927010" localSheetId="9">#REF!</definedName>
    <definedName name="노6927010" localSheetId="5">#N/A</definedName>
    <definedName name="노6933006" localSheetId="11">#REF!</definedName>
    <definedName name="노6933006" localSheetId="9">#REF!</definedName>
    <definedName name="노6933006" localSheetId="5">#N/A</definedName>
    <definedName name="노6933007" localSheetId="5">#N/A</definedName>
    <definedName name="노6933008" localSheetId="11">#REF!</definedName>
    <definedName name="노6933008" localSheetId="9">#REF!</definedName>
    <definedName name="노6933008" localSheetId="5">#N/A</definedName>
    <definedName name="노6933009" localSheetId="5">#N/A</definedName>
    <definedName name="노6933010" localSheetId="5">#N/A</definedName>
    <definedName name="노6933011" localSheetId="5">#N/A</definedName>
    <definedName name="노6933012" localSheetId="11">#REF!</definedName>
    <definedName name="노6933012" localSheetId="9">#REF!</definedName>
    <definedName name="노6933012" localSheetId="5">#N/A</definedName>
    <definedName name="노6933014" localSheetId="5">#N/A</definedName>
    <definedName name="노6934006" localSheetId="11">#REF!</definedName>
    <definedName name="노6934006" localSheetId="9">#REF!</definedName>
    <definedName name="노6934006" localSheetId="5">#N/A</definedName>
    <definedName name="노6934007" localSheetId="11">#REF!</definedName>
    <definedName name="노6934007" localSheetId="9">#REF!</definedName>
    <definedName name="노6934007" localSheetId="5">#N/A</definedName>
    <definedName name="노6934008" localSheetId="5">#N/A</definedName>
    <definedName name="노6934009" localSheetId="5">#N/A</definedName>
    <definedName name="노6934010" localSheetId="5">#N/A</definedName>
    <definedName name="노6934011" localSheetId="5">#N/A</definedName>
    <definedName name="노6934012" localSheetId="11">#REF!</definedName>
    <definedName name="노6934012" localSheetId="9">#REF!</definedName>
    <definedName name="노6934012" localSheetId="5">#N/A</definedName>
    <definedName name="노6934014" localSheetId="5">#N/A</definedName>
    <definedName name="노6935012" localSheetId="5">#N/A</definedName>
    <definedName name="노6936009" localSheetId="11">#REF!</definedName>
    <definedName name="노6936009" localSheetId="9">#REF!</definedName>
    <definedName name="노6936009" localSheetId="5">#N/A</definedName>
    <definedName name="노6936010" localSheetId="11">#REF!</definedName>
    <definedName name="노6936010" localSheetId="9">#REF!</definedName>
    <definedName name="노6936010" localSheetId="5">#N/A</definedName>
    <definedName name="노6936012" localSheetId="5">#N/A</definedName>
    <definedName name="노6943101" localSheetId="5">#N/A</definedName>
    <definedName name="노6943102" localSheetId="5">#N/A</definedName>
    <definedName name="노6943103" localSheetId="5">#N/A</definedName>
    <definedName name="노6943104" localSheetId="5">#N/A</definedName>
    <definedName name="노6943105" localSheetId="5">#N/A</definedName>
    <definedName name="노6943106" localSheetId="5">#N/A</definedName>
    <definedName name="노6943107" localSheetId="5">#N/A</definedName>
    <definedName name="노6946141" localSheetId="5">#N/A</definedName>
    <definedName name="노6946142" localSheetId="5">#N/A</definedName>
    <definedName name="노6946143" localSheetId="5">#N/A</definedName>
    <definedName name="노6946144" localSheetId="5">#N/A</definedName>
    <definedName name="노6946145" localSheetId="5">#N/A</definedName>
    <definedName name="노6946146" localSheetId="5">#N/A</definedName>
    <definedName name="노6946147" localSheetId="5">#N/A</definedName>
    <definedName name="노6946148" localSheetId="5">#N/A</definedName>
    <definedName name="노6946149" localSheetId="5">#N/A</definedName>
    <definedName name="노6946150" localSheetId="11">#REF!</definedName>
    <definedName name="노6946150" localSheetId="9">#REF!</definedName>
    <definedName name="노6946150" localSheetId="5">#N/A</definedName>
    <definedName name="노6946189" localSheetId="11">#REF!</definedName>
    <definedName name="노6946189" localSheetId="9">#REF!</definedName>
    <definedName name="노6946189" localSheetId="5">#N/A</definedName>
    <definedName name="노6946190" localSheetId="11">#REF!</definedName>
    <definedName name="노6946190" localSheetId="9">#REF!</definedName>
    <definedName name="노6946190" localSheetId="5">#N/A</definedName>
    <definedName name="노6946192" localSheetId="5">#N/A</definedName>
    <definedName name="노6946342" localSheetId="5">#N/A</definedName>
    <definedName name="노6946343" localSheetId="5">#N/A</definedName>
    <definedName name="노6946344" localSheetId="5">#N/A</definedName>
    <definedName name="노6946345" localSheetId="5">#N/A</definedName>
    <definedName name="노6946346" localSheetId="5">#N/A</definedName>
    <definedName name="노6946347" localSheetId="5">#N/A</definedName>
    <definedName name="노6946348" localSheetId="5">#N/A</definedName>
    <definedName name="노6946349" localSheetId="5">#N/A</definedName>
    <definedName name="노6946387" localSheetId="11">#REF!</definedName>
    <definedName name="노6946387" localSheetId="9">#REF!</definedName>
    <definedName name="노6946387" localSheetId="5">#N/A</definedName>
    <definedName name="노6946388" localSheetId="5">#N/A</definedName>
    <definedName name="노6946389" localSheetId="5">#N/A</definedName>
    <definedName name="노6946390" localSheetId="5">#N/A</definedName>
    <definedName name="노6946391" localSheetId="5">#N/A</definedName>
    <definedName name="노6946392" localSheetId="5">#N/A</definedName>
    <definedName name="노6946393" localSheetId="11">#REF!</definedName>
    <definedName name="노6946393" localSheetId="9">#REF!</definedName>
    <definedName name="노6946393" localSheetId="5">#N/A</definedName>
    <definedName name="노6946394" localSheetId="11">#REF!</definedName>
    <definedName name="노6946394" localSheetId="9">#REF!</definedName>
    <definedName name="노6946394" localSheetId="5">#N/A</definedName>
    <definedName name="노6946395" localSheetId="11">#REF!</definedName>
    <definedName name="노6946395" localSheetId="9">#REF!</definedName>
    <definedName name="노6946395" localSheetId="5">#N/A</definedName>
    <definedName name="노6946397" localSheetId="11">#REF!</definedName>
    <definedName name="노6946397" localSheetId="9">#REF!</definedName>
    <definedName name="노6946397" localSheetId="5">#N/A</definedName>
    <definedName name="노6946491" localSheetId="5">#N/A</definedName>
    <definedName name="노6946590" localSheetId="11">#REF!</definedName>
    <definedName name="노6946590" localSheetId="9">#REF!</definedName>
    <definedName name="노6946590" localSheetId="5">#N/A</definedName>
    <definedName name="노6946591" localSheetId="5">#N/A</definedName>
    <definedName name="노6946592" localSheetId="5">#N/A</definedName>
    <definedName name="노6947109" localSheetId="5">#N/A</definedName>
    <definedName name="노6947111" localSheetId="5">#N/A</definedName>
    <definedName name="노6948001" localSheetId="5">#N/A</definedName>
    <definedName name="노6949200" localSheetId="11">#REF!</definedName>
    <definedName name="노6949200" localSheetId="9">#REF!</definedName>
    <definedName name="노6949200" localSheetId="5">#N/A</definedName>
    <definedName name="노6949201" localSheetId="5">#N/A</definedName>
    <definedName name="노6949202" localSheetId="5">#N/A</definedName>
    <definedName name="노6949203" localSheetId="11">#REF!</definedName>
    <definedName name="노6949203" localSheetId="9">#REF!</definedName>
    <definedName name="노6949203" localSheetId="5">#N/A</definedName>
    <definedName name="노6949204" localSheetId="5">#N/A</definedName>
    <definedName name="노6949205" localSheetId="5">#N/A</definedName>
    <definedName name="노6949206" localSheetId="11">#REF!</definedName>
    <definedName name="노6949206" localSheetId="9">#REF!</definedName>
    <definedName name="노6949206" localSheetId="5">#N/A</definedName>
    <definedName name="노6949207" localSheetId="11">#REF!</definedName>
    <definedName name="노6949207" localSheetId="9">#REF!</definedName>
    <definedName name="노6949207" localSheetId="5">#N/A</definedName>
    <definedName name="노6949208" localSheetId="5">#N/A</definedName>
    <definedName name="노6953069" localSheetId="5">#N/A</definedName>
    <definedName name="노6953070" localSheetId="5">#N/A</definedName>
    <definedName name="노6953071" localSheetId="5">#N/A</definedName>
    <definedName name="노6954146" localSheetId="5">#N/A</definedName>
    <definedName name="노6954147" localSheetId="11">#REF!</definedName>
    <definedName name="노6954147" localSheetId="9">#REF!</definedName>
    <definedName name="노6954147" localSheetId="5">#N/A</definedName>
    <definedName name="노6954148" localSheetId="5">#N/A</definedName>
    <definedName name="노6956119" localSheetId="5">#N/A</definedName>
    <definedName name="노6956120" localSheetId="11">#REF!</definedName>
    <definedName name="노6956120" localSheetId="9">#REF!</definedName>
    <definedName name="노6956120" localSheetId="5">#N/A</definedName>
    <definedName name="노6956121" localSheetId="5">#N/A</definedName>
    <definedName name="노6959002" localSheetId="5">#N/A</definedName>
    <definedName name="노6959003" localSheetId="5">#N/A</definedName>
    <definedName name="노6959004" localSheetId="5">#N/A</definedName>
    <definedName name="노6959005" localSheetId="5">#N/A</definedName>
    <definedName name="노6960009" localSheetId="5">#N/A</definedName>
    <definedName name="노6960203" localSheetId="5">#N/A</definedName>
    <definedName name="노6962021" localSheetId="5">#N/A</definedName>
    <definedName name="노6962058" localSheetId="11">#REF!</definedName>
    <definedName name="노6962058" localSheetId="9">#REF!</definedName>
    <definedName name="노6962058" localSheetId="5">#N/A</definedName>
    <definedName name="노6962104" localSheetId="5">#N/A</definedName>
    <definedName name="노6962106" localSheetId="5">#N/A</definedName>
    <definedName name="노6962107" localSheetId="5">#N/A</definedName>
    <definedName name="노6962201" localSheetId="5">#N/A</definedName>
    <definedName name="노6962202" localSheetId="5">#N/A</definedName>
    <definedName name="노6962203" localSheetId="5">#N/A</definedName>
    <definedName name="노6962204" localSheetId="5">#N/A</definedName>
    <definedName name="노6962205" localSheetId="5">#N/A</definedName>
    <definedName name="노6962408" localSheetId="5">#N/A</definedName>
    <definedName name="노6962409" localSheetId="5">#N/A</definedName>
    <definedName name="노6963000" localSheetId="11">#REF!</definedName>
    <definedName name="노6963000" localSheetId="9">#REF!</definedName>
    <definedName name="노6963000" localSheetId="5">#N/A</definedName>
    <definedName name="노6963001" localSheetId="5">#N/A</definedName>
    <definedName name="노6963004" localSheetId="5">#N/A</definedName>
    <definedName name="노6963011" localSheetId="11">#REF!</definedName>
    <definedName name="노6963011" localSheetId="9">#REF!</definedName>
    <definedName name="노6963011" localSheetId="5">#N/A</definedName>
    <definedName name="노6965002" localSheetId="5">#N/A</definedName>
    <definedName name="노6967001" localSheetId="5">#N/A</definedName>
    <definedName name="노6968002" localSheetId="5">#N/A</definedName>
    <definedName name="노6968004" localSheetId="5">#N/A</definedName>
    <definedName name="노6968020" localSheetId="5">#N/A</definedName>
    <definedName name="노6969003" localSheetId="11">#REF!</definedName>
    <definedName name="노6969003" localSheetId="9">#REF!</definedName>
    <definedName name="노6969003" localSheetId="5">#N/A</definedName>
    <definedName name="노6969004" localSheetId="11">#REF!</definedName>
    <definedName name="노6969004" localSheetId="9">#REF!</definedName>
    <definedName name="노6969004" localSheetId="5">#N/A</definedName>
    <definedName name="노6969168" localSheetId="5">#N/A</definedName>
    <definedName name="노6970004" localSheetId="5">#N/A</definedName>
    <definedName name="노6970013" localSheetId="5">#N/A</definedName>
    <definedName name="노6970014" localSheetId="5">#N/A</definedName>
    <definedName name="노6971200" localSheetId="5">#N/A</definedName>
    <definedName name="노6971204" localSheetId="11">#REF!</definedName>
    <definedName name="노6971204" localSheetId="9">#REF!</definedName>
    <definedName name="노6971204" localSheetId="5">#N/A</definedName>
    <definedName name="노6974505" localSheetId="5">#N/A</definedName>
    <definedName name="노6982006" localSheetId="5">#N/A</definedName>
    <definedName name="노6982007" localSheetId="5">#N/A</definedName>
    <definedName name="노6982008" localSheetId="5">#N/A</definedName>
    <definedName name="노6982009" localSheetId="5">#N/A</definedName>
    <definedName name="노6982010" localSheetId="5">#N/A</definedName>
    <definedName name="노6982012" localSheetId="5">#N/A</definedName>
    <definedName name="노6982081" localSheetId="5">#N/A</definedName>
    <definedName name="노6982082" localSheetId="5">#N/A</definedName>
    <definedName name="노6982083" localSheetId="5">#N/A</definedName>
    <definedName name="노6982084" localSheetId="5">#N/A</definedName>
    <definedName name="노6982085" localSheetId="11">#REF!</definedName>
    <definedName name="노6982085" localSheetId="9">#REF!</definedName>
    <definedName name="노6982085" localSheetId="5">#N/A</definedName>
    <definedName name="노6982086" localSheetId="5">#N/A</definedName>
    <definedName name="노6982087" localSheetId="5">#N/A</definedName>
    <definedName name="노6982088" localSheetId="5">#N/A</definedName>
    <definedName name="노6982089" localSheetId="5">#N/A</definedName>
    <definedName name="노6982090" localSheetId="5">#N/A</definedName>
    <definedName name="노6982091" localSheetId="5">#N/A</definedName>
    <definedName name="노6982092" localSheetId="5">#N/A</definedName>
    <definedName name="노6982165" localSheetId="5">#N/A</definedName>
    <definedName name="노6982166" localSheetId="5">#N/A</definedName>
    <definedName name="노6982167" localSheetId="5">#N/A</definedName>
    <definedName name="노6982168" localSheetId="5">#N/A</definedName>
    <definedName name="노6982174" localSheetId="5">#N/A</definedName>
    <definedName name="노6982175" localSheetId="5">#N/A</definedName>
    <definedName name="노6982176" localSheetId="5">#N/A</definedName>
    <definedName name="노6982177" localSheetId="5">#N/A</definedName>
    <definedName name="노6982178" localSheetId="11">#REF!</definedName>
    <definedName name="노6982178" localSheetId="9">#REF!</definedName>
    <definedName name="노6982178" localSheetId="5">#N/A</definedName>
    <definedName name="노6982179" localSheetId="5">#N/A</definedName>
    <definedName name="노6982180" localSheetId="11">#REF!</definedName>
    <definedName name="노6982180" localSheetId="9">#REF!</definedName>
    <definedName name="노6982180" localSheetId="5">#N/A</definedName>
    <definedName name="노6982181" localSheetId="5">#N/A</definedName>
    <definedName name="노6982182" localSheetId="5">#N/A</definedName>
    <definedName name="노6982185" localSheetId="5">#N/A</definedName>
    <definedName name="노6982186" localSheetId="5">#N/A</definedName>
    <definedName name="노6982260" localSheetId="5">#N/A</definedName>
    <definedName name="노6982261" localSheetId="5">#N/A</definedName>
    <definedName name="노6982265" localSheetId="5">#N/A</definedName>
    <definedName name="노6982266" localSheetId="5">#N/A</definedName>
    <definedName name="노6982267" localSheetId="5">#N/A</definedName>
    <definedName name="노6982268" localSheetId="5">#N/A</definedName>
    <definedName name="노6982269" localSheetId="5">#N/A</definedName>
    <definedName name="노6982270" localSheetId="11">#REF!</definedName>
    <definedName name="노6982270" localSheetId="9">#REF!</definedName>
    <definedName name="노6982270" localSheetId="5">#N/A</definedName>
    <definedName name="노6982272" localSheetId="5">#N/A</definedName>
    <definedName name="노6982294" localSheetId="5">#N/A</definedName>
    <definedName name="노6982295" localSheetId="5">#N/A</definedName>
    <definedName name="노6982296" localSheetId="11">#REF!</definedName>
    <definedName name="노6982296" localSheetId="9">#REF!</definedName>
    <definedName name="노6982296" localSheetId="5">#N/A</definedName>
    <definedName name="노6982297" localSheetId="11">#REF!</definedName>
    <definedName name="노6982297" localSheetId="9">#REF!</definedName>
    <definedName name="노6982297" localSheetId="5">#N/A</definedName>
    <definedName name="노6982299" localSheetId="5">#N/A</definedName>
    <definedName name="노6982303" localSheetId="5">#N/A</definedName>
    <definedName name="노6982304" localSheetId="11">#REF!</definedName>
    <definedName name="노6982304" localSheetId="9">#REF!</definedName>
    <definedName name="노6982304" localSheetId="5">#N/A</definedName>
    <definedName name="노6982320" localSheetId="11">#REF!</definedName>
    <definedName name="노6982320" localSheetId="9">#REF!</definedName>
    <definedName name="노6982320" localSheetId="5">#N/A</definedName>
    <definedName name="노6982321" localSheetId="5">#N/A</definedName>
    <definedName name="노6982322" localSheetId="5">#N/A</definedName>
    <definedName name="노6982323" localSheetId="5">#N/A</definedName>
    <definedName name="노6982324" localSheetId="5">#N/A</definedName>
    <definedName name="노6982325" localSheetId="5">#N/A</definedName>
    <definedName name="노6982326" localSheetId="5">#N/A</definedName>
    <definedName name="노6982328" localSheetId="5">#N/A</definedName>
    <definedName name="노6982487" localSheetId="5">#N/A</definedName>
    <definedName name="노6982488" localSheetId="5">#N/A</definedName>
    <definedName name="노6982489" localSheetId="5">#N/A</definedName>
    <definedName name="노6982490" localSheetId="5">#N/A</definedName>
    <definedName name="노6982491" localSheetId="5">#N/A</definedName>
    <definedName name="노6982492" localSheetId="5">#N/A</definedName>
    <definedName name="노6982501" localSheetId="5">#N/A</definedName>
    <definedName name="노6982502" localSheetId="5">#N/A</definedName>
    <definedName name="노6982503" localSheetId="5">#N/A</definedName>
    <definedName name="노6982504" localSheetId="5">#N/A</definedName>
    <definedName name="노6982505" localSheetId="5">#N/A</definedName>
    <definedName name="노6982506" localSheetId="5">#N/A</definedName>
    <definedName name="노6982512" localSheetId="5">#N/A</definedName>
    <definedName name="노6982513" localSheetId="5">#N/A</definedName>
    <definedName name="노6982514" localSheetId="5">#N/A</definedName>
    <definedName name="노6982515" localSheetId="11">#REF!</definedName>
    <definedName name="노6982515" localSheetId="9">#REF!</definedName>
    <definedName name="노6982515" localSheetId="5">#N/A</definedName>
    <definedName name="노6982516" localSheetId="5">#N/A</definedName>
    <definedName name="노6985001" localSheetId="5">#N/A</definedName>
    <definedName name="노6985003" localSheetId="5">#N/A</definedName>
    <definedName name="노6985004" localSheetId="5">#N/A</definedName>
    <definedName name="노6985006" localSheetId="5">#N/A</definedName>
    <definedName name="노6985007" localSheetId="5">#N/A</definedName>
    <definedName name="노6985008" localSheetId="5">#N/A</definedName>
    <definedName name="노6985009" localSheetId="5">#N/A</definedName>
    <definedName name="노6985010" localSheetId="5">#N/A</definedName>
    <definedName name="노6985011" localSheetId="5">#N/A</definedName>
    <definedName name="노6985012" localSheetId="5">#N/A</definedName>
    <definedName name="노6985015" localSheetId="5">#N/A</definedName>
    <definedName name="노6985016" localSheetId="5">#N/A</definedName>
    <definedName name="노6985017" localSheetId="5">#N/A</definedName>
    <definedName name="노6985018" localSheetId="5">#N/A</definedName>
    <definedName name="노6985019" localSheetId="5">#N/A</definedName>
    <definedName name="노6985020" localSheetId="11">#REF!</definedName>
    <definedName name="노6985020" localSheetId="9">#REF!</definedName>
    <definedName name="노6985020" localSheetId="5">#N/A</definedName>
    <definedName name="노6985021" localSheetId="5">#N/A</definedName>
    <definedName name="노6986011" localSheetId="11">#REF!</definedName>
    <definedName name="노6986011" localSheetId="9">#REF!</definedName>
    <definedName name="노6986011" localSheetId="5">#N/A</definedName>
    <definedName name="노6999050" localSheetId="11">#REF!</definedName>
    <definedName name="노6999050" localSheetId="9">#REF!</definedName>
    <definedName name="노6999050" localSheetId="5">#N/A</definedName>
    <definedName name="노6999051" localSheetId="11">#REF!</definedName>
    <definedName name="노6999051" localSheetId="9">#REF!</definedName>
    <definedName name="노6999051" localSheetId="5">#N/A</definedName>
    <definedName name="노6999053" localSheetId="11">#REF!</definedName>
    <definedName name="노6999053" localSheetId="9">#REF!</definedName>
    <definedName name="노6999053" localSheetId="5">#N/A</definedName>
    <definedName name="노6999054" localSheetId="5">#N/A</definedName>
    <definedName name="노6999055" localSheetId="11">#REF!</definedName>
    <definedName name="노6999055" localSheetId="9">#REF!</definedName>
    <definedName name="노6999055" localSheetId="5">#N/A</definedName>
    <definedName name="노6999056" localSheetId="11">#REF!</definedName>
    <definedName name="노6999056" localSheetId="9">#REF!</definedName>
    <definedName name="노6999056" localSheetId="5">#N/A</definedName>
    <definedName name="노6999057" localSheetId="11">#REF!</definedName>
    <definedName name="노6999057" localSheetId="9">#REF!</definedName>
    <definedName name="노6999057" localSheetId="5">#N/A</definedName>
    <definedName name="노6999058" localSheetId="5">#N/A</definedName>
    <definedName name="노6999059" localSheetId="11">#REF!</definedName>
    <definedName name="노6999059" localSheetId="9">#REF!</definedName>
    <definedName name="노6999059" localSheetId="5">#N/A</definedName>
    <definedName name="노6999060" localSheetId="11">#REF!</definedName>
    <definedName name="노6999060" localSheetId="9">#REF!</definedName>
    <definedName name="노6999060" localSheetId="5">#N/A</definedName>
    <definedName name="노6999061" localSheetId="11">#REF!</definedName>
    <definedName name="노6999061" localSheetId="9">#REF!</definedName>
    <definedName name="노6999061" localSheetId="5">#N/A</definedName>
    <definedName name="노6999062" localSheetId="11">#REF!</definedName>
    <definedName name="노6999062" localSheetId="9">#REF!</definedName>
    <definedName name="노6999062" localSheetId="5">#N/A</definedName>
    <definedName name="노6999063" localSheetId="11">#REF!</definedName>
    <definedName name="노6999063" localSheetId="9">#REF!</definedName>
    <definedName name="노6999063" localSheetId="5">#N/A</definedName>
    <definedName name="노6999066" localSheetId="5">#N/A</definedName>
    <definedName name="노6999067" localSheetId="5">#N/A</definedName>
    <definedName name="노6999068" localSheetId="11">#REF!</definedName>
    <definedName name="노6999068" localSheetId="9">#REF!</definedName>
    <definedName name="노6999068" localSheetId="5">#N/A</definedName>
    <definedName name="노6999069" localSheetId="5">#N/A</definedName>
    <definedName name="노6999070" localSheetId="5">#N/A</definedName>
    <definedName name="노6999071" localSheetId="5">#N/A</definedName>
    <definedName name="노6999072" localSheetId="5">#N/A</definedName>
    <definedName name="노6999073" localSheetId="5">#N/A</definedName>
    <definedName name="노6999074" localSheetId="11">#REF!</definedName>
    <definedName name="노6999074" localSheetId="9">#REF!</definedName>
    <definedName name="노6999074" localSheetId="5">#N/A</definedName>
    <definedName name="노6999076" localSheetId="5">#N/A</definedName>
    <definedName name="노6999078" localSheetId="5">#N/A</definedName>
    <definedName name="노6999079" localSheetId="5">#N/A</definedName>
    <definedName name="노6999080" localSheetId="5">#N/A</definedName>
    <definedName name="노6999081" localSheetId="5">#N/A</definedName>
    <definedName name="노6999082" localSheetId="11">#REF!</definedName>
    <definedName name="노6999082" localSheetId="9">#REF!</definedName>
    <definedName name="노6999082" localSheetId="5">#N/A</definedName>
    <definedName name="노6999083" localSheetId="11">#REF!</definedName>
    <definedName name="노6999083" localSheetId="9">#REF!</definedName>
    <definedName name="노6999083" localSheetId="5">#N/A</definedName>
    <definedName name="노6999084" localSheetId="5">#N/A</definedName>
    <definedName name="노6999085" localSheetId="11">#REF!</definedName>
    <definedName name="노6999085" localSheetId="9">#REF!</definedName>
    <definedName name="노6999085" localSheetId="5">#N/A</definedName>
    <definedName name="노6999086" localSheetId="5">#N/A</definedName>
    <definedName name="노6999088" localSheetId="5">#N/A</definedName>
    <definedName name="노6999089" localSheetId="11">#REF!</definedName>
    <definedName name="노6999089" localSheetId="9">#REF!</definedName>
    <definedName name="노6999089" localSheetId="5">#N/A</definedName>
    <definedName name="노6999090" localSheetId="11">#REF!</definedName>
    <definedName name="노6999090" localSheetId="9">#REF!</definedName>
    <definedName name="노6999090" localSheetId="5">#N/A</definedName>
    <definedName name="노6999091" localSheetId="5">#N/A</definedName>
    <definedName name="노6999092" localSheetId="5">#N/A</definedName>
    <definedName name="노6999093" localSheetId="5">#N/A</definedName>
    <definedName name="노6999094" localSheetId="5">#N/A</definedName>
    <definedName name="노6999095" localSheetId="5">#N/A</definedName>
    <definedName name="노6999096" localSheetId="5">#N/A</definedName>
    <definedName name="노6999098" localSheetId="5">#N/A</definedName>
    <definedName name="노6999099" localSheetId="11">#REF!</definedName>
    <definedName name="노6999099" localSheetId="9">#REF!</definedName>
    <definedName name="노6999099" localSheetId="5">#N/A</definedName>
    <definedName name="노6999100" localSheetId="11">#REF!</definedName>
    <definedName name="노6999100" localSheetId="9">#REF!</definedName>
    <definedName name="노6999100" localSheetId="5">#N/A</definedName>
    <definedName name="노6999101" localSheetId="5">#N/A</definedName>
    <definedName name="노6999102" localSheetId="11">#REF!</definedName>
    <definedName name="노6999102" localSheetId="9">#REF!</definedName>
    <definedName name="노6999102" localSheetId="5">#N/A</definedName>
    <definedName name="노6999104" localSheetId="5">#N/A</definedName>
    <definedName name="노6999105" localSheetId="5">#N/A</definedName>
    <definedName name="노6999106" localSheetId="5">#N/A</definedName>
    <definedName name="노6999107" localSheetId="5">#N/A</definedName>
    <definedName name="노6999108" localSheetId="5">#N/A</definedName>
    <definedName name="노6999110" localSheetId="5">#N/A</definedName>
    <definedName name="노6999111" localSheetId="5">#N/A</definedName>
    <definedName name="노6999112" localSheetId="11">#REF!</definedName>
    <definedName name="노6999112" localSheetId="9">#REF!</definedName>
    <definedName name="노6999112" localSheetId="5">#N/A</definedName>
    <definedName name="노6999113" localSheetId="5">#N/A</definedName>
    <definedName name="노6999114" localSheetId="5">#N/A</definedName>
    <definedName name="노6999115" localSheetId="5">#N/A</definedName>
    <definedName name="노6999116" localSheetId="11">#REF!</definedName>
    <definedName name="노6999116" localSheetId="9">#REF!</definedName>
    <definedName name="노6999116" localSheetId="5">#N/A</definedName>
    <definedName name="노6999117" localSheetId="5">#N/A</definedName>
    <definedName name="노6999118" localSheetId="11">#REF!</definedName>
    <definedName name="노6999118" localSheetId="9">#REF!</definedName>
    <definedName name="노6999118" localSheetId="5">#N/A</definedName>
    <definedName name="노6999119" localSheetId="5">#N/A</definedName>
    <definedName name="노6999120" localSheetId="11">#REF!</definedName>
    <definedName name="노6999120" localSheetId="9">#REF!</definedName>
    <definedName name="노6999120" localSheetId="5">#N/A</definedName>
    <definedName name="노6999121" localSheetId="5">#N/A</definedName>
    <definedName name="노6999122" localSheetId="5">#N/A</definedName>
    <definedName name="노곡1호" localSheetId="11">#REF!</definedName>
    <definedName name="노곡1호" localSheetId="9">#REF!</definedName>
    <definedName name="노곡1호" localSheetId="5">#N/A</definedName>
    <definedName name="노곡2호" localSheetId="11">#REF!</definedName>
    <definedName name="노곡2호" localSheetId="9">#REF!</definedName>
    <definedName name="노곡2호" localSheetId="5">#N/A</definedName>
    <definedName name="노곡3호" localSheetId="11">#REF!</definedName>
    <definedName name="노곡3호" localSheetId="9">#REF!</definedName>
    <definedName name="노곡3호" localSheetId="5">#N/A</definedName>
    <definedName name="노곡4호" localSheetId="11">#REF!</definedName>
    <definedName name="노곡4호" localSheetId="9">#REF!</definedName>
    <definedName name="노곡4호" localSheetId="5">#N/A</definedName>
    <definedName name="노니" hidden="1">#REF!</definedName>
    <definedName name="노르웨이R12" localSheetId="5">#N/A</definedName>
    <definedName name="노르웨이R15" localSheetId="5">#N/A</definedName>
    <definedName name="노르웨이R4" localSheetId="5">#N/A</definedName>
    <definedName name="노르웨이R5" localSheetId="5">#N/A</definedName>
    <definedName name="노르웨이R6" localSheetId="5">#N/A</definedName>
    <definedName name="노르웨이R8" localSheetId="5">#N/A</definedName>
    <definedName name="노무" localSheetId="5">#N/A</definedName>
    <definedName name="노무비" localSheetId="5">#N/A</definedName>
    <definedName name="노무비1" localSheetId="11">#REF!</definedName>
    <definedName name="노무비1" localSheetId="9">#REF!</definedName>
    <definedName name="노무비1" localSheetId="5">#N/A</definedName>
    <definedName name="노무비2" localSheetId="5">#N/A</definedName>
    <definedName name="노무비3" localSheetId="5">#N/A</definedName>
    <definedName name="노무비계" localSheetId="11">#REF!</definedName>
    <definedName name="노무비계" localSheetId="9">#REF!</definedName>
    <definedName name="노무비계" localSheetId="5">#N/A</definedName>
    <definedName name="노무비단가" hidden="1">{#N/A,#N/A,FALSE,"명세표"}</definedName>
    <definedName name="노무비단가산출서" localSheetId="14" hidden="1">#REF!</definedName>
    <definedName name="노무비단가산출서" localSheetId="15" hidden="1">#REF!</definedName>
    <definedName name="노무비단가산출서" localSheetId="3" hidden="1">#REF!</definedName>
    <definedName name="노무비단가산출서" localSheetId="12" hidden="1">#REF!</definedName>
    <definedName name="노무비단가산출서" localSheetId="2" hidden="1">#REF!</definedName>
    <definedName name="노무비단가산출서" localSheetId="5" hidden="1">#REF!</definedName>
    <definedName name="노무비단가산출서" hidden="1">#REF!</definedName>
    <definedName name="노무비소계" localSheetId="11">#REF!</definedName>
    <definedName name="노무비소계" localSheetId="9">#REF!</definedName>
    <definedName name="노무비합계" localSheetId="5">#N/A</definedName>
    <definedName name="노부비" localSheetId="5">#N/A</definedName>
    <definedName name="노산3교집계표" localSheetId="5">#N/A</definedName>
    <definedName name="노원문화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" localSheetId="1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" localSheetId="1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1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1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1" localSheetId="1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1" localSheetId="1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1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임" localSheetId="5">#REF!</definedName>
    <definedName name="노임1" localSheetId="5">#N/A</definedName>
    <definedName name="노임2" localSheetId="5">#N/A</definedName>
    <definedName name="노임3" localSheetId="5">#N/A</definedName>
    <definedName name="노임단가" localSheetId="5">#REF!</definedName>
    <definedName name="노임단가수정완료" localSheetId="5">#N/A</definedName>
    <definedName name="노임비" localSheetId="5">#N/A</definedName>
    <definedName name="노임상반기" localSheetId="5">#N/A</definedName>
    <definedName name="노출직" localSheetId="5">#N/A</definedName>
    <definedName name="노출직부" localSheetId="5">#N/A</definedName>
    <definedName name="노출형" localSheetId="5">#N/A</definedName>
    <definedName name="농림" localSheetId="5">#N/A</definedName>
    <definedName name="농원1호" localSheetId="11">#REF!</definedName>
    <definedName name="농원1호" localSheetId="9">#REF!</definedName>
    <definedName name="농원1호" localSheetId="5">#N/A</definedName>
    <definedName name="농원2호" localSheetId="11">#REF!</definedName>
    <definedName name="농원2호" localSheetId="9">#REF!</definedName>
    <definedName name="농원2호" localSheetId="5">#N/A</definedName>
    <definedName name="놓노ㅗㄴㄴㄴㄴㄴㄴㄴㄴ" localSheetId="5">#N/A</definedName>
    <definedName name="누" localSheetId="5" hidden="1">#REF!</definedName>
    <definedName name="누" hidden="1">#REF!</definedName>
    <definedName name="눈향L06" localSheetId="5">#N/A</definedName>
    <definedName name="눈향L08" localSheetId="5">#N/A</definedName>
    <definedName name="눈향L10" localSheetId="5">#N/A</definedName>
    <definedName name="눈향L14" localSheetId="5">#N/A</definedName>
    <definedName name="눈향L20" localSheetId="5">#N/A</definedName>
    <definedName name="뉴일위대가" localSheetId="5">#N/A</definedName>
    <definedName name="느릅R10" localSheetId="5">#N/A</definedName>
    <definedName name="느릅R4" localSheetId="5">#N/A</definedName>
    <definedName name="느릅R5" localSheetId="5">#N/A</definedName>
    <definedName name="느릅R8" localSheetId="5">#N/A</definedName>
    <definedName name="느티R10" localSheetId="5">#N/A</definedName>
    <definedName name="느티R12" localSheetId="5">#N/A</definedName>
    <definedName name="느티R15" localSheetId="5">#N/A</definedName>
    <definedName name="느티R18" localSheetId="5">#N/A</definedName>
    <definedName name="느티R20" localSheetId="5">#N/A</definedName>
    <definedName name="느티R25" localSheetId="5">#N/A</definedName>
    <definedName name="느티R30" localSheetId="5">#N/A</definedName>
    <definedName name="느티R5" localSheetId="5">#N/A</definedName>
    <definedName name="느티R6" localSheetId="5">#N/A</definedName>
    <definedName name="느티R8" localSheetId="5">#N/A</definedName>
    <definedName name="능소화R2" localSheetId="5">#N/A</definedName>
    <definedName name="능소화R4" localSheetId="5">#N/A</definedName>
    <definedName name="능소화R6" localSheetId="5">#N/A</definedName>
    <definedName name="니럼" localSheetId="11">#REF!</definedName>
    <definedName name="니럼" localSheetId="9">#REF!</definedName>
    <definedName name="니럼" localSheetId="5">#N/A</definedName>
    <definedName name="니여" localSheetId="5">#N/A</definedName>
    <definedName name="ㄶㄴㄷ" localSheetId="14" hidden="1">#REF!</definedName>
    <definedName name="ㄶㄴㄷ" localSheetId="15" hidden="1">#REF!</definedName>
    <definedName name="ㄶㄴㄷ" localSheetId="3" hidden="1">#REF!</definedName>
    <definedName name="ㄶㄴㄷ" localSheetId="12" hidden="1">#REF!</definedName>
    <definedName name="ㄶㄴㄷ" localSheetId="2" hidden="1">#REF!</definedName>
    <definedName name="ㄶㄴㄷ" hidden="1">#REF!</definedName>
    <definedName name="ㄷ" localSheetId="5">#N/A</definedName>
    <definedName name="ㄷ1" localSheetId="5">#N/A</definedName>
    <definedName name="ㄷ2" localSheetId="5">#N/A</definedName>
    <definedName name="ㄷ3" localSheetId="5">#N/A</definedName>
    <definedName name="ㄷ4" localSheetId="5">#N/A</definedName>
    <definedName name="ㄷ6ㅓ" localSheetId="14" hidden="1">{"'용역비'!$A$4:$C$8"}</definedName>
    <definedName name="ㄷ6ㅓ" localSheetId="15" hidden="1">{"'용역비'!$A$4:$C$8"}</definedName>
    <definedName name="ㄷ6ㅓ" localSheetId="12" hidden="1">{"'용역비'!$A$4:$C$8"}</definedName>
    <definedName name="ㄷ6ㅓ" localSheetId="13" hidden="1">{"'용역비'!$A$4:$C$8"}</definedName>
    <definedName name="ㄷ6ㅓ" localSheetId="5" hidden="1">{"'용역비'!$A$4:$C$8"}</definedName>
    <definedName name="ㄷ6ㅓ" hidden="1">{"'용역비'!$A$4:$C$8"}</definedName>
    <definedName name="ㄷ85" localSheetId="11">#REF!</definedName>
    <definedName name="ㄷ85" localSheetId="9">#REF!</definedName>
    <definedName name="ㄷ85" localSheetId="5">#N/A</definedName>
    <definedName name="ㄷㄱ" localSheetId="5">#N/A</definedName>
    <definedName name="ㄷㄱ3" localSheetId="5">#N/A</definedName>
    <definedName name="ㄷㄱㄱ" localSheetId="5">#N/A</definedName>
    <definedName name="ㄷㄱㄷ" hidden="1">{#N/A,#N/A,FALSE,"전력간선"}</definedName>
    <definedName name="ㄷㄱㄷㄱㄷㄱ" localSheetId="5" hidden="1">{"'용역비'!$A$4:$C$8"}</definedName>
    <definedName name="ㄷㄱㄷㄱㄷㄱ" hidden="1">{"'용역비'!$A$4:$C$8"}</definedName>
    <definedName name="ㄷㄴㅁㅇㄴㅇ" localSheetId="5">#N/A</definedName>
    <definedName name="ㄷㄷ" localSheetId="14" hidden="1">#REF!</definedName>
    <definedName name="ㄷㄷ" localSheetId="15" hidden="1">#REF!</definedName>
    <definedName name="ㄷㄷ" localSheetId="3" hidden="1">#REF!</definedName>
    <definedName name="ㄷㄷ" localSheetId="2" hidden="1">#REF!</definedName>
    <definedName name="ㄷㄷ" localSheetId="11" hidden="1">#REF!</definedName>
    <definedName name="ㄷㄷ" localSheetId="9" hidden="1">#REF!</definedName>
    <definedName name="ㄷㄷ" localSheetId="5" hidden="1">#REF!</definedName>
    <definedName name="ㄷㄷ" hidden="1">#REF!</definedName>
    <definedName name="ㄷㄷㄱㄱ" localSheetId="5" hidden="1">{"'용역비'!$A$4:$C$8"}</definedName>
    <definedName name="ㄷㄷㄱㄱ" hidden="1">{"'용역비'!$A$4:$C$8"}</definedName>
    <definedName name="ㄷㄷㄷ" localSheetId="14" hidden="1">#REF!</definedName>
    <definedName name="ㄷㄷㄷ" localSheetId="15" hidden="1">#REF!</definedName>
    <definedName name="ㄷㄷㄷ" localSheetId="3" hidden="1">#REF!</definedName>
    <definedName name="ㄷㄷㄷ" localSheetId="2" hidden="1">#REF!</definedName>
    <definedName name="ㄷㄷㄷ" localSheetId="11" hidden="1">#REF!</definedName>
    <definedName name="ㄷㄷㄷ" localSheetId="9" hidden="1">#REF!</definedName>
    <definedName name="ㄷㄷㄷ" hidden="1">#REF!</definedName>
    <definedName name="ㄷㄷㄷㄷ" localSheetId="5">#N/A</definedName>
    <definedName name="ㄷㄷㄷㄷㄷㄷ" localSheetId="11">BlankMacro1</definedName>
    <definedName name="ㄷㄷㄷㄷㄷㄷ" localSheetId="9">BlankMacro1</definedName>
    <definedName name="ㄷㄷㄷㄷㄷㄷ" localSheetId="5">BlankMacro1</definedName>
    <definedName name="ㄷㄷㅈ" localSheetId="5">#REF!</definedName>
    <definedName name="ㄷㄹㄹㅇ" localSheetId="5">#REF!</definedName>
    <definedName name="ㄷㅅ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ㄷㅅ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ㄷㅅㅈㄷ" localSheetId="14" hidden="1">#REF!</definedName>
    <definedName name="ㄷㅅㅈㄷ" localSheetId="15" hidden="1">#REF!</definedName>
    <definedName name="ㄷㅅㅈㄷ" localSheetId="3" hidden="1">#REF!</definedName>
    <definedName name="ㄷㅅㅈㄷ" localSheetId="2" hidden="1">#REF!</definedName>
    <definedName name="ㄷㅅㅈㄷ" hidden="1">#REF!</definedName>
    <definedName name="ㄷ숃ㄱ" localSheetId="14" hidden="1">#REF!</definedName>
    <definedName name="ㄷ숃ㄱ" localSheetId="15" hidden="1">#REF!</definedName>
    <definedName name="ㄷ숃ㄱ" localSheetId="3" hidden="1">#REF!</definedName>
    <definedName name="ㄷ숃ㄱ" localSheetId="2" hidden="1">#REF!</definedName>
    <definedName name="ㄷ숃ㄱ" hidden="1">#REF!</definedName>
    <definedName name="ㄷㅇ" localSheetId="5">#N/A</definedName>
    <definedName name="ㄷㅇㄴ" localSheetId="5">#REF!</definedName>
    <definedName name="ㄷㅇㄹㄴ" localSheetId="11">#REF!</definedName>
    <definedName name="ㄷㅇㄹㄴ" localSheetId="9">#REF!</definedName>
    <definedName name="ㄷㅈㄱㅈㄷㄱㅈㄷㄱㅈㄷㄱㅈㄷㄱ" localSheetId="5">#N/A</definedName>
    <definedName name="ㄷㅈㅂㄹㄴㅀㅀㄴ" localSheetId="5">#N/A</definedName>
    <definedName name="ㄷㅍㅂ" localSheetId="14" hidden="1">{"'용역비'!$A$4:$C$8"}</definedName>
    <definedName name="ㄷㅍㅂ" localSheetId="15" hidden="1">{"'용역비'!$A$4:$C$8"}</definedName>
    <definedName name="ㄷㅍㅂ" localSheetId="12" hidden="1">{"'용역비'!$A$4:$C$8"}</definedName>
    <definedName name="ㄷㅍㅂ" localSheetId="13" hidden="1">{"'용역비'!$A$4:$C$8"}</definedName>
    <definedName name="ㄷㅍㅂ" localSheetId="5" hidden="1">{"'용역비'!$A$4:$C$8"}</definedName>
    <definedName name="ㄷㅍㅂ" hidden="1">{"'용역비'!$A$4:$C$8"}</definedName>
    <definedName name="ㄷㅎ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다" localSheetId="11">#REF!</definedName>
    <definedName name="다" localSheetId="9">#REF!</definedName>
    <definedName name="다" localSheetId="5">#N/A</definedName>
    <definedName name="다목" localSheetId="11">#REF!</definedName>
    <definedName name="다목" localSheetId="9">#REF!</definedName>
    <definedName name="다목" localSheetId="5">#REF!</definedName>
    <definedName name="다웰바" localSheetId="5">#N/A</definedName>
    <definedName name="다웰파이프" localSheetId="5">#N/A</definedName>
    <definedName name="다짐" localSheetId="5">#N/A</definedName>
    <definedName name="닥니야지" localSheetId="11">#REF!</definedName>
    <definedName name="닥니야지" localSheetId="9">#REF!</definedName>
    <definedName name="닥니야지" localSheetId="5">#N/A</definedName>
    <definedName name="닥트" localSheetId="11">#REF!</definedName>
    <definedName name="닥트" localSheetId="9">#REF!</definedName>
    <definedName name="닥트" localSheetId="5">#N/A</definedName>
    <definedName name="닥트1" localSheetId="5">#N/A</definedName>
    <definedName name="닥트1경" localSheetId="5">#N/A</definedName>
    <definedName name="닥트1노" localSheetId="5">#N/A</definedName>
    <definedName name="닥트1재" localSheetId="5">#N/A</definedName>
    <definedName name="닥트2" localSheetId="5">#N/A</definedName>
    <definedName name="닥트2경" localSheetId="5">#N/A</definedName>
    <definedName name="닥트2노" localSheetId="5">#N/A</definedName>
    <definedName name="닥트2재" localSheetId="5">#N/A</definedName>
    <definedName name="닥트경" localSheetId="11">#REF!</definedName>
    <definedName name="닥트경" localSheetId="9">#REF!</definedName>
    <definedName name="닥트경" localSheetId="5">#N/A</definedName>
    <definedName name="닥트노" localSheetId="11">#REF!</definedName>
    <definedName name="닥트노" localSheetId="9">#REF!</definedName>
    <definedName name="닥트노" localSheetId="5">#N/A</definedName>
    <definedName name="닥트보조" localSheetId="5">#N/A</definedName>
    <definedName name="닥트보조보" localSheetId="5">#N/A</definedName>
    <definedName name="닥트재" localSheetId="11">#REF!</definedName>
    <definedName name="닥트재" localSheetId="9">#REF!</definedName>
    <definedName name="닥트재" localSheetId="5">#N/A</definedName>
    <definedName name="단" localSheetId="11">#REF!</definedName>
    <definedName name="단" localSheetId="9">#REF!</definedName>
    <definedName name="단" localSheetId="5">#N/A</definedName>
    <definedName name="단_가" localSheetId="5">#REF!</definedName>
    <definedName name="단_가2" localSheetId="11">#REF!</definedName>
    <definedName name="단_가2" localSheetId="9">#REF!</definedName>
    <definedName name="단_가3" localSheetId="11">#REF!</definedName>
    <definedName name="단_가3" localSheetId="9">#REF!</definedName>
    <definedName name="단_가4" localSheetId="11">#REF!</definedName>
    <definedName name="단_가4" localSheetId="9">#REF!</definedName>
    <definedName name="단_가5" localSheetId="11">#REF!</definedName>
    <definedName name="단_가5" localSheetId="9">#REF!</definedName>
    <definedName name="단_가6" localSheetId="11">#REF!</definedName>
    <definedName name="단_가6" localSheetId="9">#REF!</definedName>
    <definedName name="단가" localSheetId="11">#REF!</definedName>
    <definedName name="단가" localSheetId="9">#REF!</definedName>
    <definedName name="단가" localSheetId="5">#N/A</definedName>
    <definedName name="단가_1" localSheetId="5">#N/A</definedName>
    <definedName name="단가1" localSheetId="5">#N/A</definedName>
    <definedName name="단가2" localSheetId="5">#N/A</definedName>
    <definedName name="단가3" localSheetId="11">#REF!</definedName>
    <definedName name="단가3" localSheetId="9">#REF!</definedName>
    <definedName name="단가3" localSheetId="5">#N/A</definedName>
    <definedName name="단가49" localSheetId="5">#N/A</definedName>
    <definedName name="단가C" localSheetId="5">#N/A</definedName>
    <definedName name="단가단가" localSheetId="5">#N/A</definedName>
    <definedName name="단가대비" localSheetId="11">#REF!</definedName>
    <definedName name="단가대비" localSheetId="9">#REF!</definedName>
    <definedName name="단가대비" localSheetId="5">#REF!</definedName>
    <definedName name="단가비교" localSheetId="11">#REF!</definedName>
    <definedName name="단가비교" localSheetId="9">#REF!</definedName>
    <definedName name="단가비교" localSheetId="5">#N/A</definedName>
    <definedName name="단가비교표" localSheetId="5">#N/A</definedName>
    <definedName name="단가비교표_11" localSheetId="11">#REF!,#REF!,#REF!</definedName>
    <definedName name="단가비교표_11" localSheetId="9">#REF!,#REF!,#REF!</definedName>
    <definedName name="단가비교표_11" localSheetId="5">#N/A</definedName>
    <definedName name="단가산출" localSheetId="5">#N/A</definedName>
    <definedName name="단가적용" localSheetId="11">#REF!</definedName>
    <definedName name="단가적용" localSheetId="9">#REF!</definedName>
    <definedName name="단가적용" localSheetId="5">#N/A</definedName>
    <definedName name="단가조건" localSheetId="5">#N/A</definedName>
    <definedName name="단가조사" localSheetId="5">#N/A</definedName>
    <definedName name="단가최종" localSheetId="5">#N/A</definedName>
    <definedName name="단가테이블" localSheetId="5">#N/A</definedName>
    <definedName name="단가표지" localSheetId="11">#REF!</definedName>
    <definedName name="단가표지" localSheetId="9">#REF!</definedName>
    <definedName name="단가표지" localSheetId="5">#REF!</definedName>
    <definedName name="단관M" localSheetId="5">#N/A</definedName>
    <definedName name="단위" localSheetId="5">#N/A</definedName>
    <definedName name="단위공량1" localSheetId="5">#REF!</definedName>
    <definedName name="단위공량10" localSheetId="11">#REF!</definedName>
    <definedName name="단위공량10" localSheetId="9">#REF!</definedName>
    <definedName name="단위공량11" localSheetId="11">#REF!</definedName>
    <definedName name="단위공량11" localSheetId="9">#REF!</definedName>
    <definedName name="단위공량12" localSheetId="11">#REF!</definedName>
    <definedName name="단위공량12" localSheetId="9">#REF!</definedName>
    <definedName name="단위공량13" localSheetId="11">#REF!</definedName>
    <definedName name="단위공량13" localSheetId="9">#REF!</definedName>
    <definedName name="단위공량14" localSheetId="11">#REF!</definedName>
    <definedName name="단위공량14" localSheetId="9">#REF!</definedName>
    <definedName name="단위공량15" localSheetId="11">#REF!</definedName>
    <definedName name="단위공량15" localSheetId="9">#REF!</definedName>
    <definedName name="단위공량16" localSheetId="11">#REF!</definedName>
    <definedName name="단위공량16" localSheetId="9">#REF!</definedName>
    <definedName name="단위공량17" localSheetId="11">#REF!</definedName>
    <definedName name="단위공량17" localSheetId="9">#REF!</definedName>
    <definedName name="단위공량4" localSheetId="11">#REF!</definedName>
    <definedName name="단위공량4" localSheetId="9">#REF!</definedName>
    <definedName name="단위공량5" localSheetId="11">#REF!</definedName>
    <definedName name="단위공량5" localSheetId="9">#REF!</definedName>
    <definedName name="단위공량6" localSheetId="11">#REF!</definedName>
    <definedName name="단위공량6" localSheetId="9">#REF!</definedName>
    <definedName name="단위공량7" localSheetId="11">#REF!</definedName>
    <definedName name="단위공량7" localSheetId="9">#REF!</definedName>
    <definedName name="단위공량8" localSheetId="11">#REF!</definedName>
    <definedName name="단위공량8" localSheetId="9">#REF!</definedName>
    <definedName name="단위공량9" localSheetId="11">#REF!</definedName>
    <definedName name="단위공량9" localSheetId="9">#REF!</definedName>
    <definedName name="단위공수" localSheetId="5">#N/A</definedName>
    <definedName name="단자함_IDF" localSheetId="5">#N/A</definedName>
    <definedName name="단자함_국선" localSheetId="5">#N/A</definedName>
    <definedName name="단자함_보호기" localSheetId="5">#N/A</definedName>
    <definedName name="단자함_스피커" localSheetId="5">#N/A</definedName>
    <definedName name="단자함_중간" localSheetId="5">#N/A</definedName>
    <definedName name="단차" localSheetId="5">#N/A</definedName>
    <definedName name="담양영업소전기실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담쟁이L03" localSheetId="5">#N/A</definedName>
    <definedName name="대" localSheetId="11">#REF!</definedName>
    <definedName name="대" localSheetId="9">#REF!</definedName>
    <definedName name="대" localSheetId="5">#N/A</definedName>
    <definedName name="대가" localSheetId="5">#REF!</definedName>
    <definedName name="대가단가범위" localSheetId="5">#N/A</definedName>
    <definedName name="대가단최종" localSheetId="5">#N/A</definedName>
    <definedName name="대가목록" localSheetId="5">#N/A</definedName>
    <definedName name="대가일위" hidden="1">#REF!</definedName>
    <definedName name="대가집계표" localSheetId="5">#N/A</definedName>
    <definedName name="대관공사비" hidden="1">{"'건축내역'!$A$1:$L$413"}</definedName>
    <definedName name="대구공항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대구공항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대구공항" localSheetId="1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대구공항" localSheetId="1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대구공항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대구공항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대기" localSheetId="5" hidden="1">#REF!</definedName>
    <definedName name="대기" hidden="1">#REF!</definedName>
    <definedName name="대비표" localSheetId="5">#REF!</definedName>
    <definedName name="대왕참R10" localSheetId="5">#N/A</definedName>
    <definedName name="대왕참R4" localSheetId="5">#N/A</definedName>
    <definedName name="대왕참R6" localSheetId="5">#N/A</definedName>
    <definedName name="대왕참R8" localSheetId="5">#N/A</definedName>
    <definedName name="대추R10" localSheetId="5">#N/A</definedName>
    <definedName name="대추R4" localSheetId="5">#N/A</definedName>
    <definedName name="대추R5" localSheetId="5">#N/A</definedName>
    <definedName name="대추R6" localSheetId="5">#N/A</definedName>
    <definedName name="대추R8" localSheetId="5">#N/A</definedName>
    <definedName name="대피터널총수량" localSheetId="5">#N/A</definedName>
    <definedName name="대한" localSheetId="5" hidden="1">#REF!</definedName>
    <definedName name="대한" hidden="1">#REF!</definedName>
    <definedName name="대형브레이카0.4경비" localSheetId="5">#N/A</definedName>
    <definedName name="대형브레이카0.4노무비" localSheetId="5">#N/A</definedName>
    <definedName name="대형브레이카0.4재료비" localSheetId="5">#N/A</definedName>
    <definedName name="댈타5" localSheetId="5">#REF!</definedName>
    <definedName name="더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더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더하기" localSheetId="5">#N/A</definedName>
    <definedName name="덕산1호" localSheetId="11">#REF!</definedName>
    <definedName name="덕산1호" localSheetId="9">#REF!</definedName>
    <definedName name="덕산1호" localSheetId="5">#N/A</definedName>
    <definedName name="덕산2호" localSheetId="11">#REF!</definedName>
    <definedName name="덕산2호" localSheetId="9">#REF!</definedName>
    <definedName name="덕산2호" localSheetId="5">#N/A</definedName>
    <definedName name="덕산3호" localSheetId="11">#REF!</definedName>
    <definedName name="덕산3호" localSheetId="9">#REF!</definedName>
    <definedName name="덕산3호" localSheetId="5">#N/A</definedName>
    <definedName name="덕산4호" localSheetId="11">#REF!</definedName>
    <definedName name="덕산4호" localSheetId="9">#REF!</definedName>
    <definedName name="덕산4호" localSheetId="5">#N/A</definedName>
    <definedName name="덕전1호" localSheetId="11">#REF!</definedName>
    <definedName name="덕전1호" localSheetId="9">#REF!</definedName>
    <definedName name="덕전1호" localSheetId="5">#N/A</definedName>
    <definedName name="덕전2호" localSheetId="11">#REF!</definedName>
    <definedName name="덕전2호" localSheetId="9">#REF!</definedName>
    <definedName name="덕전2호" localSheetId="5">#N/A</definedName>
    <definedName name="덕전3호" localSheetId="11">#REF!</definedName>
    <definedName name="덕전3호" localSheetId="9">#REF!</definedName>
    <definedName name="덕전3호" localSheetId="5">#N/A</definedName>
    <definedName name="덕지1호" localSheetId="11">#REF!</definedName>
    <definedName name="덕지1호" localSheetId="9">#REF!</definedName>
    <definedName name="덕지1호" localSheetId="5">#N/A</definedName>
    <definedName name="덕진" localSheetId="5">#N/A</definedName>
    <definedName name="덕천1호" localSheetId="11">#REF!</definedName>
    <definedName name="덕천1호" localSheetId="9">#REF!</definedName>
    <definedName name="덕천1호" localSheetId="5">#N/A</definedName>
    <definedName name="덕천2호" localSheetId="11">#REF!</definedName>
    <definedName name="덕천2호" localSheetId="9">#REF!</definedName>
    <definedName name="덕천2호" localSheetId="5">#N/A</definedName>
    <definedName name="덕천3호" localSheetId="11">#REF!</definedName>
    <definedName name="덕천3호" localSheetId="9">#REF!</definedName>
    <definedName name="덕천3호" localSheetId="5">#N/A</definedName>
    <definedName name="덕천4호" localSheetId="11">#REF!</definedName>
    <definedName name="덕천4호" localSheetId="9">#REF!</definedName>
    <definedName name="덕천4호" localSheetId="5">#N/A</definedName>
    <definedName name="덩굴장미3" localSheetId="5">#N/A</definedName>
    <definedName name="덩굴장미4" localSheetId="5">#N/A</definedName>
    <definedName name="덩굴장미5" localSheetId="5">#N/A</definedName>
    <definedName name="도" localSheetId="5">#N/A</definedName>
    <definedName name="도급경비" localSheetId="5">#N/A</definedName>
    <definedName name="도급공사" localSheetId="5">#REF!</definedName>
    <definedName name="도급공사1" localSheetId="5">#N/A</definedName>
    <definedName name="도급공사비" localSheetId="5">#N/A</definedName>
    <definedName name="도급내역" localSheetId="11">#REF!</definedName>
    <definedName name="도급내역" localSheetId="9">#REF!</definedName>
    <definedName name="도급내역" localSheetId="5">#N/A</definedName>
    <definedName name="도급단가" localSheetId="11">#REF!</definedName>
    <definedName name="도급단가" localSheetId="9">#REF!</definedName>
    <definedName name="도급단가" localSheetId="5">#REF!</definedName>
    <definedName name="도급분류" localSheetId="5">#N/A</definedName>
    <definedName name="도급액1" localSheetId="5">#N/A</definedName>
    <definedName name="도급예산내역서총괄표공구손료" localSheetId="5">#N/A</definedName>
    <definedName name="도급예산내역서총괄표공비" localSheetId="5">#N/A</definedName>
    <definedName name="도급예산내역서총괄표재료비" localSheetId="5">#N/A</definedName>
    <definedName name="도급예산액" localSheetId="5">#REF!</definedName>
    <definedName name="도급예산액1" localSheetId="5">#N/A</definedName>
    <definedName name="도급예상액" localSheetId="5">#REF!</definedName>
    <definedName name="도로등급" localSheetId="5">#N/A</definedName>
    <definedName name="도산내역" localSheetId="11">#REF!</definedName>
    <definedName name="도산내역" localSheetId="9">#REF!</definedName>
    <definedName name="도산내역" localSheetId="5">#REF!</definedName>
    <definedName name="도서인쇄비" localSheetId="5">#N/A</definedName>
    <definedName name="도입" localSheetId="11">#REF!</definedName>
    <definedName name="도입" localSheetId="9">#REF!</definedName>
    <definedName name="도입" localSheetId="5">#N/A</definedName>
    <definedName name="도장" localSheetId="11">#REF!</definedName>
    <definedName name="도장" localSheetId="9">#REF!</definedName>
    <definedName name="도장" localSheetId="5">#N/A</definedName>
    <definedName name="도장2" localSheetId="5">#N/A</definedName>
    <definedName name="도장공" localSheetId="5">#N/A</definedName>
    <definedName name="도장수량2" localSheetId="5">#N/A</definedName>
    <definedName name="도표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도표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독일가문비1206" localSheetId="5">#N/A</definedName>
    <definedName name="독일가문비1508" localSheetId="5">#N/A</definedName>
    <definedName name="독일가문비2010" localSheetId="5">#N/A</definedName>
    <definedName name="독일가문비2512" localSheetId="5">#N/A</definedName>
    <definedName name="독일가문비3015" localSheetId="5">#N/A</definedName>
    <definedName name="독일가문비3518" localSheetId="5">#N/A</definedName>
    <definedName name="돈나무0504" localSheetId="5">#N/A</definedName>
    <definedName name="돈나무0805" localSheetId="5">#N/A</definedName>
    <definedName name="돈나무1007" localSheetId="5">#N/A</definedName>
    <definedName name="돈나무1210" localSheetId="5">#N/A</definedName>
    <definedName name="돋움체" localSheetId="5">#N/A</definedName>
    <definedName name="돌아가_교통" localSheetId="11">#REF!</definedName>
    <definedName name="돌아가_교통" localSheetId="9">#REF!</definedName>
    <definedName name="돌아가_교통" localSheetId="5">#N/A</definedName>
    <definedName name="돌아가기" localSheetId="11">#REF!</definedName>
    <definedName name="돌아가기" localSheetId="9">#REF!</definedName>
    <definedName name="돌아가기" localSheetId="5">#N/A</definedName>
    <definedName name="동" localSheetId="11">#REF!</definedName>
    <definedName name="동" localSheetId="9">#REF!</definedName>
    <definedName name="동" localSheetId="5">#N/A</definedName>
    <definedName name="동관단자" localSheetId="5">#N/A</definedName>
    <definedName name="동력경비" localSheetId="5">#N/A</definedName>
    <definedName name="동력관" localSheetId="5">#N/A</definedName>
    <definedName name="동력관선" localSheetId="5">#N/A</definedName>
    <definedName name="동력노무비" localSheetId="5">#N/A</definedName>
    <definedName name="동력및간선" hidden="1">{#N/A,#N/A,FALSE,"전력간선"}</definedName>
    <definedName name="동력선" localSheetId="5">#N/A</definedName>
    <definedName name="동력재료비" localSheetId="5">#N/A</definedName>
    <definedName name="동력총액" localSheetId="5">#N/A</definedName>
    <definedName name="동바리" localSheetId="5">#REF!</definedName>
    <definedName name="동백1002" localSheetId="5">#N/A</definedName>
    <definedName name="동백1204" localSheetId="5">#N/A</definedName>
    <definedName name="동백1506" localSheetId="5">#N/A</definedName>
    <definedName name="동백1808" localSheetId="5">#N/A</definedName>
    <definedName name="동영" localSheetId="5">#N/A</definedName>
    <definedName name="동원" localSheetId="5">#REF!</definedName>
    <definedName name="동원1" localSheetId="5">#N/A</definedName>
    <definedName name="되메우기" localSheetId="5">#N/A</definedName>
    <definedName name="두기1" localSheetId="11">#REF!</definedName>
    <definedName name="두기1" localSheetId="9">#REF!</definedName>
    <definedName name="두기1" localSheetId="5">#N/A</definedName>
    <definedName name="두기1호" localSheetId="11">#REF!</definedName>
    <definedName name="두기1호" localSheetId="9">#REF!</definedName>
    <definedName name="두기1호" localSheetId="5">#N/A</definedName>
    <definedName name="두기2" localSheetId="11">#REF!</definedName>
    <definedName name="두기2" localSheetId="9">#REF!</definedName>
    <definedName name="두기2" localSheetId="5">#N/A</definedName>
    <definedName name="두기2호" localSheetId="11">#REF!</definedName>
    <definedName name="두기2호" localSheetId="9">#REF!</definedName>
    <definedName name="두기2호" localSheetId="5">#N/A</definedName>
    <definedName name="두기3" localSheetId="11">#REF!</definedName>
    <definedName name="두기3" localSheetId="9">#REF!</definedName>
    <definedName name="두기3" localSheetId="5">#N/A</definedName>
    <definedName name="두기3호" localSheetId="11">#REF!</definedName>
    <definedName name="두기3호" localSheetId="9">#REF!</definedName>
    <definedName name="두기3호" localSheetId="5">#N/A</definedName>
    <definedName name="등R2" localSheetId="5">#N/A</definedName>
    <definedName name="등R4" localSheetId="5">#N/A</definedName>
    <definedName name="등R6" localSheetId="5">#N/A</definedName>
    <definedName name="등R8" localSheetId="5">#N/A</definedName>
    <definedName name="등가거리" localSheetId="5">#N/A</definedName>
    <definedName name="등가거리1" localSheetId="5">#N/A</definedName>
    <definedName name="등가거리종" localSheetId="5">#N/A</definedName>
    <definedName name="등가도움" localSheetId="11">#REF!</definedName>
    <definedName name="등가도움" localSheetId="9">#REF!</definedName>
    <definedName name="등가도움" localSheetId="5">#N/A</definedName>
    <definedName name="등기구" localSheetId="11">#REF!</definedName>
    <definedName name="등기구" localSheetId="9">#REF!</definedName>
    <definedName name="등기구" localSheetId="5">#N/A</definedName>
    <definedName name="등기구경" localSheetId="11">#REF!</definedName>
    <definedName name="등기구경" localSheetId="9">#REF!</definedName>
    <definedName name="등기구경" localSheetId="5">#N/A</definedName>
    <definedName name="등기구노" localSheetId="11">#REF!</definedName>
    <definedName name="등기구노" localSheetId="9">#REF!</definedName>
    <definedName name="등기구노" localSheetId="5">#N/A</definedName>
    <definedName name="등기구보강" localSheetId="5">#N/A</definedName>
    <definedName name="등기구보조" localSheetId="5">#N/A</definedName>
    <definedName name="등기구보조보" localSheetId="5">#N/A</definedName>
    <definedName name="등기구재" localSheetId="11">#REF!</definedName>
    <definedName name="등기구재" localSheetId="9">#REF!</definedName>
    <definedName name="등기구재" localSheetId="5">#N/A</definedName>
    <definedName name="등용구분" localSheetId="5">한전불입금!등용구분</definedName>
    <definedName name="등주높이" localSheetId="5">한전불입금!등주높이</definedName>
    <definedName name="디디" localSheetId="5" hidden="1">#REF!</definedName>
    <definedName name="디디" hidden="1">#REF!</definedName>
    <definedName name="ㄸㄱ구믇243931352" localSheetId="5">#N/A</definedName>
    <definedName name="ㄸㄱ구믇263792931" localSheetId="5">#N/A</definedName>
    <definedName name="ㄸㄱ구믇279342055" localSheetId="5">#N/A</definedName>
    <definedName name="ㄸㄱ구믇468700110" localSheetId="5">#N/A</definedName>
    <definedName name="ㄸㄱ구믇589163004" localSheetId="5">#N/A</definedName>
    <definedName name="ㄸㄱ구믇622696697" localSheetId="5">#N/A</definedName>
    <definedName name="ㄸㄱ구믇647821187" localSheetId="5">#N/A</definedName>
    <definedName name="ㄸㄱ구믇695115505" localSheetId="5">#N/A</definedName>
    <definedName name="ㄸㄱ구믇824602126" localSheetId="5">#N/A</definedName>
    <definedName name="ㄸㄱ구믇829801618" localSheetId="5">#N/A</definedName>
    <definedName name="ㄸㄱ구믇910964309" localSheetId="5">#N/A</definedName>
    <definedName name="ㄸㄱ구믇986093162" localSheetId="5">#N/A</definedName>
    <definedName name="때죽R10" localSheetId="5">#N/A</definedName>
    <definedName name="때죽R4" localSheetId="5">#N/A</definedName>
    <definedName name="때죽R6" localSheetId="5">#N/A</definedName>
    <definedName name="때죽R8" localSheetId="5">#N/A</definedName>
    <definedName name="ㄹ" localSheetId="11">#REF!</definedName>
    <definedName name="ㄹ" localSheetId="9">#REF!</definedName>
    <definedName name="ㄹ" localSheetId="5" hidden="1">{#N/A,#N/A,FALSE,"명세표"}</definedName>
    <definedName name="ㄹ1" localSheetId="5">#N/A</definedName>
    <definedName name="ㄹ13" localSheetId="5">#N/A</definedName>
    <definedName name="ㄹ2" localSheetId="5">#N/A</definedName>
    <definedName name="ㄹ3" localSheetId="5">#N/A</definedName>
    <definedName name="ㄹ4" localSheetId="5">#N/A</definedName>
    <definedName name="ㄹ403" localSheetId="5">#N/A</definedName>
    <definedName name="ㄹㄴ" hidden="1">#REF!</definedName>
    <definedName name="ㄹㄴㅁㄹㄴ" hidden="1">{#N/A,"수불부",FALSE,"사급자재수불서";#N/A,"수불부",FALSE,"사급자재수불서"}</definedName>
    <definedName name="ㄹㄴㅁㄹㅇㄴ" hidden="1">{"'Sheet1'!$D$19","'Sheet1'!$B$22:$E$22"}</definedName>
    <definedName name="ㄹ노노노" localSheetId="5">#N/A</definedName>
    <definedName name="ㄹㄷ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ㄷ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" localSheetId="14" hidden="1">#REF!</definedName>
    <definedName name="ㄹㄹ" localSheetId="15" hidden="1">#REF!</definedName>
    <definedName name="ㄹㄹ" localSheetId="3" hidden="1">#REF!</definedName>
    <definedName name="ㄹㄹ" localSheetId="12" hidden="1">#REF!</definedName>
    <definedName name="ㄹㄹ" localSheetId="2" hidden="1">#REF!</definedName>
    <definedName name="ㄹㄹ" localSheetId="11" hidden="1">#REF!</definedName>
    <definedName name="ㄹㄹ" localSheetId="9" hidden="1">#REF!</definedName>
    <definedName name="ㄹㄹ" localSheetId="5" hidden="1">#REF!</definedName>
    <definedName name="ㄹㄹ" hidden="1">#REF!</definedName>
    <definedName name="ㄹㄹㄹ" localSheetId="5">한전불입금!ㄹㄹㄹ</definedName>
    <definedName name="ㄹㄹㄹㄹ" localSheetId="11">#REF!</definedName>
    <definedName name="ㄹㄹㄹㄹ" localSheetId="9">#REF!</definedName>
    <definedName name="ㄹㄹㄹㄹ" localSheetId="5">#N/A</definedName>
    <definedName name="ㄹㄹㄹㄹㄹ" localSheetId="11">#REF!</definedName>
    <definedName name="ㄹㄹㄹㄹㄹ" localSheetId="9">#REF!</definedName>
    <definedName name="ㄹㄹㄹㄹㄹ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ㄹㄹㄹㄹ" localSheetId="11">#REF!</definedName>
    <definedName name="ㄹㄹㄹㄹㄹㄹ" localSheetId="9">#REF!</definedName>
    <definedName name="ㄹㄹㄹㄹㄹㄹ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ㄹㄹㄹㄹㄹ" localSheetId="11">#REF!</definedName>
    <definedName name="ㄹㄹㄹㄹㄹㄹㄹ" localSheetId="9">#REF!</definedName>
    <definedName name="ㄹㄹㄹㄹㄹㄹㄹ" localSheetId="5">#N/A</definedName>
    <definedName name="ㄹㄹㄹㄹㄹㄹㄹㄹㄹㄹㄹ" localSheetId="11">#REF!</definedName>
    <definedName name="ㄹㄹㄹㄹㄹㄹㄹㄹㄹㄹㄹ" localSheetId="9">#REF!</definedName>
    <definedName name="ㄹㄹㄹㄹㄹㄹㄹㄹㄹㄹㄹ" localSheetId="5">#N/A</definedName>
    <definedName name="ㄹㄹㄹㄹㄹㄹㄹㄹㄹㄹㄹㄹㄹㄹㄹ" localSheetId="11">#REF!</definedName>
    <definedName name="ㄹㄹㄹㄹㄹㄹㄹㄹㄹㄹㄹㄹㄹㄹㄹ" localSheetId="9">#REF!</definedName>
    <definedName name="ㄹㄹㄹㄹㄹㄹㄹㄹㄹㄹㄹㄹㄹㄹㄹ" localSheetId="5">#N/A</definedName>
    <definedName name="ㄹㅇ" localSheetId="11">#REF!</definedName>
    <definedName name="ㄹㅇ" localSheetId="9">#REF!</definedName>
    <definedName name="ㄹㅇ" localSheetId="5">#N/A</definedName>
    <definedName name="ㄹㅇㄴㄹ" hidden="1">{#N/A,"수불부",FALSE,"사급자재수불서";#N/A,"수불부",FALSE,"사급자재수불서"}</definedName>
    <definedName name="ㄹㅇㄶ" localSheetId="14" hidden="1">#REF!</definedName>
    <definedName name="ㄹㅇㄶ" localSheetId="15" hidden="1">#REF!</definedName>
    <definedName name="ㄹㅇㄶ" localSheetId="3" hidden="1">#REF!</definedName>
    <definedName name="ㄹㅇㄶ" localSheetId="12" hidden="1">#REF!</definedName>
    <definedName name="ㄹㅇㄶ" localSheetId="2" hidden="1">#REF!</definedName>
    <definedName name="ㄹㅇㄶ" hidden="1">#REF!</definedName>
    <definedName name="ㄹㅇㄶ옿" localSheetId="12" hidden="1">#REF!</definedName>
    <definedName name="ㄹㅇㄶ옿" localSheetId="5" hidden="1">#N/A</definedName>
    <definedName name="ㄹㅇㄶ옿" hidden="1">#REF!</definedName>
    <definedName name="ㄹㅇㄹㅇ" localSheetId="14" hidden="1">#REF!</definedName>
    <definedName name="ㄹㅇㄹㅇ" localSheetId="15" hidden="1">#REF!</definedName>
    <definedName name="ㄹㅇㄹㅇ" localSheetId="3" hidden="1">#REF!</definedName>
    <definedName name="ㄹㅇㄹㅇ" localSheetId="12" hidden="1">#REF!</definedName>
    <definedName name="ㄹㅇㄹㅇ" localSheetId="2" hidden="1">#REF!</definedName>
    <definedName name="ㄹㅇㄹㅇ" localSheetId="11" hidden="1">#REF!</definedName>
    <definedName name="ㄹㅇㄹㅇ" localSheetId="9" hidden="1">#REF!</definedName>
    <definedName name="ㄹㅇㄹㅇ" localSheetId="5" hidden="1">#REF!</definedName>
    <definedName name="ㄹㅇㄹㅇ" hidden="1">#REF!</definedName>
    <definedName name="ㄹㅇㄹㅇㄴ" hidden="1">{#N/A,"수불부",FALSE,"사급자재수불서";#N/A,"수불부",FALSE,"사급자재수불서"}</definedName>
    <definedName name="ㄹㅇㄹㅈㄷㅊ" localSheetId="5" hidden="1">#N/A</definedName>
    <definedName name="ㄹㅇㄹㅈㄷㅊ" hidden="1">#REF!</definedName>
    <definedName name="ㄹㅇㅀㅎ노" localSheetId="5">#N/A</definedName>
    <definedName name="ㄹㅇㅎㄹㅇ" localSheetId="14" hidden="1">#REF!</definedName>
    <definedName name="ㄹㅇㅎㄹㅇ" localSheetId="15" hidden="1">#REF!</definedName>
    <definedName name="ㄹㅇㅎㄹㅇ" localSheetId="3" hidden="1">#REF!</definedName>
    <definedName name="ㄹㅇㅎㄹㅇ" localSheetId="2" hidden="1">#REF!</definedName>
    <definedName name="ㄹㅇㅎㄹㅇ" hidden="1">#REF!</definedName>
    <definedName name="ㄹㅇㅎㄹㅇㅎ" localSheetId="5">#N/A</definedName>
    <definedName name="ㄹㅇㅎㅁ" localSheetId="12" hidden="1">#REF!</definedName>
    <definedName name="ㄹㅇㅎㅁ" localSheetId="5" hidden="1">#N/A</definedName>
    <definedName name="ㄹㅇㅎㅁ" hidden="1">#REF!</definedName>
    <definedName name="ㄹㅇ홀옹ㅎㄹ" localSheetId="14" hidden="1">#REF!</definedName>
    <definedName name="ㄹㅇ홀옹ㅎㄹ" localSheetId="15" hidden="1">#REF!</definedName>
    <definedName name="ㄹㅇ홀옹ㅎㄹ" localSheetId="3" hidden="1">#REF!</definedName>
    <definedName name="ㄹㅇ홀옹ㅎㄹ" localSheetId="2" hidden="1">#REF!</definedName>
    <definedName name="ㄹㅇ홀옹ㅎㄹ" hidden="1">#REF!</definedName>
    <definedName name="ㄹ어미ㅏㄹ" hidden="1">{"'Sheet1'!$D$19","'Sheet1'!$B$22:$E$22"}</definedName>
    <definedName name="ㄹ헝ㄹ" localSheetId="14" hidden="1">#REF!</definedName>
    <definedName name="ㄹ헝ㄹ" localSheetId="15" hidden="1">#REF!</definedName>
    <definedName name="ㄹ헝ㄹ" localSheetId="3" hidden="1">#REF!</definedName>
    <definedName name="ㄹ헝ㄹ" localSheetId="2" hidden="1">#REF!</definedName>
    <definedName name="ㄹ헝ㄹ" hidden="1">#REF!</definedName>
    <definedName name="ㄹ호허오허" localSheetId="5">#N/A</definedName>
    <definedName name="라" localSheetId="11">BlankMacro1</definedName>
    <definedName name="라" localSheetId="9">BlankMacro1</definedName>
    <definedName name="라" localSheetId="5">BlankMacro1</definedName>
    <definedName name="라인마아카10경비" localSheetId="5">#N/A</definedName>
    <definedName name="라인마아카10노무비" localSheetId="5">#N/A</definedName>
    <definedName name="라인마아카10재료비" localSheetId="5">#N/A</definedName>
    <definedName name="라ㅓ니" localSheetId="11">#REF!</definedName>
    <definedName name="라ㅓ니" localSheetId="9">#REF!</definedName>
    <definedName name="라ㅓ니" localSheetId="5">#N/A</definedName>
    <definedName name="랙설치" localSheetId="5">#N/A</definedName>
    <definedName name="랙설치노" localSheetId="5">#N/A</definedName>
    <definedName name="램머Q간재" localSheetId="5">#N/A</definedName>
    <definedName name="램머Q간재10" localSheetId="5">#N/A</definedName>
    <definedName name="램머Q간재야간" localSheetId="5">#N/A</definedName>
    <definedName name="램머Q노무" localSheetId="5">#N/A</definedName>
    <definedName name="램머Q노무10" localSheetId="5">#N/A</definedName>
    <definedName name="램머Q노무야간" localSheetId="5">#N/A</definedName>
    <definedName name="램머Q손료" localSheetId="5">#N/A</definedName>
    <definedName name="램머Q손료10" localSheetId="5">#N/A</definedName>
    <definedName name="램머Q손료야간" localSheetId="5">#N/A</definedName>
    <definedName name="램머간재" localSheetId="5">#N/A</definedName>
    <definedName name="램머노무" localSheetId="5">#N/A</definedName>
    <definedName name="램머노무야간" localSheetId="5">#N/A</definedName>
    <definedName name="램머손료" localSheetId="5">#N/A</definedName>
    <definedName name="램프" localSheetId="11">#REF!</definedName>
    <definedName name="램프" localSheetId="9">#REF!</definedName>
    <definedName name="램프" localSheetId="5">#N/A</definedName>
    <definedName name="러ㅗㄴ머ㅏㄹ" localSheetId="11">#REF!</definedName>
    <definedName name="러ㅗㄴ머ㅏㄹ" localSheetId="9">#REF!</definedName>
    <definedName name="러ㅗㄴ머ㅏㄹ" localSheetId="5">#REF!</definedName>
    <definedName name="레_무근" localSheetId="5">#N/A</definedName>
    <definedName name="레_무근1" localSheetId="5">#N/A</definedName>
    <definedName name="레_철근" localSheetId="5">#N/A</definedName>
    <definedName name="려ㅛㄹ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려ㅛㄹ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려ㅛㄹ" localSheetId="1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려ㅛㄹ" localSheetId="1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려ㅛㄹ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려ㅛㄹ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련수" localSheetId="11">#REF!</definedName>
    <definedName name="련수" localSheetId="9">#REF!</definedName>
    <definedName name="련수" localSheetId="5">#N/A</definedName>
    <definedName name="로ㅗㄴ허ㅓㅓㅓㅓㅗㅗㅘ라" localSheetId="5">#N/A</definedName>
    <definedName name="롬ㄴ" localSheetId="14" hidden="1">#REF!</definedName>
    <definedName name="롬ㄴ" localSheetId="15" hidden="1">#REF!</definedName>
    <definedName name="롬ㄴ" localSheetId="3" hidden="1">#REF!</definedName>
    <definedName name="롬ㄴ" localSheetId="12" hidden="1">#REF!</definedName>
    <definedName name="롬ㄴ" localSheetId="2" hidden="1">#REF!</definedName>
    <definedName name="롬ㄴ" hidden="1">#REF!</definedName>
    <definedName name="롬나ㅓ" localSheetId="11">#REF!</definedName>
    <definedName name="롬나ㅓ" localSheetId="9">#REF!</definedName>
    <definedName name="롬나ㅓ" localSheetId="5">#N/A</definedName>
    <definedName name="롸" hidden="1">#REF!</definedName>
    <definedName name="뢰" hidden="1">#REF!</definedName>
    <definedName name="료" localSheetId="5" hidden="1">{"'용역비'!$A$4:$C$8"}</definedName>
    <definedName name="료" hidden="1">{"'용역비'!$A$4:$C$8"}</definedName>
    <definedName name="루베" localSheetId="5">#N/A</definedName>
    <definedName name="루사" hidden="1">#REF!</definedName>
    <definedName name="류인숙" localSheetId="11">#REF!</definedName>
    <definedName name="류인숙" localSheetId="9">#REF!</definedName>
    <definedName name="류인숙" localSheetId="5">#N/A</definedName>
    <definedName name="류인숙1" localSheetId="11">#REF!</definedName>
    <definedName name="류인숙1" localSheetId="9">#REF!</definedName>
    <definedName name="류인숙1" localSheetId="5">#N/A</definedName>
    <definedName name="류인숙2" localSheetId="11">#REF!</definedName>
    <definedName name="류인숙2" localSheetId="9">#REF!</definedName>
    <definedName name="류인숙2" localSheetId="5">#N/A</definedName>
    <definedName name="를" localSheetId="5" hidden="1">#REF!</definedName>
    <definedName name="를" hidden="1">#REF!</definedName>
    <definedName name="리리리" localSheetId="5">#N/A</definedName>
    <definedName name="리핑0_3" localSheetId="5">#N/A</definedName>
    <definedName name="리핑12_15" localSheetId="5">#N/A</definedName>
    <definedName name="리핑15_18" localSheetId="5">#N/A</definedName>
    <definedName name="리핑3_6" localSheetId="5">#N/A</definedName>
    <definedName name="리핑6_9" localSheetId="5">#N/A</definedName>
    <definedName name="리핑9_12" localSheetId="5">#N/A</definedName>
    <definedName name="리핑합" localSheetId="5">#N/A</definedName>
    <definedName name="ㄻㅇㅎㅁㅎㅎㅎㅎ" localSheetId="5">#N/A</definedName>
    <definedName name="ㅀ허" localSheetId="14" hidden="1">{#N/A,#N/A,FALSE,"CCTV"}</definedName>
    <definedName name="ㅀ허" localSheetId="15" hidden="1">{#N/A,#N/A,FALSE,"CCTV"}</definedName>
    <definedName name="ㅀ허" localSheetId="12" hidden="1">{#N/A,#N/A,FALSE,"CCTV"}</definedName>
    <definedName name="ㅀ허" localSheetId="13" hidden="1">{#N/A,#N/A,FALSE,"CCTV"}</definedName>
    <definedName name="ㅀ허" localSheetId="4" hidden="1">{#N/A,#N/A,FALSE,"CCTV"}</definedName>
    <definedName name="ㅀ허" localSheetId="5" hidden="1">{#N/A,#N/A,FALSE,"CCTV"}</definedName>
    <definedName name="ㅀ허" hidden="1">{#N/A,#N/A,FALSE,"CCTV"}</definedName>
    <definedName name="ㅁ" localSheetId="12" hidden="1">#REF!</definedName>
    <definedName name="ㅁ" localSheetId="11">#REF!</definedName>
    <definedName name="ㅁ" localSheetId="9">#REF!</definedName>
    <definedName name="ㅁ" localSheetId="5" hidden="1">#REF!</definedName>
    <definedName name="ㅁ0" localSheetId="5">#N/A</definedName>
    <definedName name="ㅁ1" localSheetId="5">#REF!</definedName>
    <definedName name="ㅁ1000" localSheetId="5">#N/A</definedName>
    <definedName name="ㅁ101" localSheetId="11">#REF!</definedName>
    <definedName name="ㅁ101" localSheetId="9">#REF!</definedName>
    <definedName name="ㅁ101" localSheetId="5">#N/A</definedName>
    <definedName name="ㅁ1382" localSheetId="11">#REF!</definedName>
    <definedName name="ㅁ1382" localSheetId="9">#REF!</definedName>
    <definedName name="ㅁ1382" localSheetId="5">#N/A</definedName>
    <definedName name="ㅁ170" localSheetId="5">#N/A</definedName>
    <definedName name="ㅁ2" localSheetId="5">#N/A</definedName>
    <definedName name="ㅁ201" localSheetId="11">#REF!</definedName>
    <definedName name="ㅁ201" localSheetId="9">#REF!</definedName>
    <definedName name="ㅁ201" localSheetId="5">#N/A</definedName>
    <definedName name="ㅁ222" localSheetId="11">#REF!</definedName>
    <definedName name="ㅁ222" localSheetId="9">#REF!</definedName>
    <definedName name="ㅁ222" localSheetId="5">#N/A</definedName>
    <definedName name="ㅁ4" localSheetId="5">#N/A</definedName>
    <definedName name="ㅁ411" localSheetId="5">#N/A</definedName>
    <definedName name="ㅁ500" localSheetId="11">#REF!</definedName>
    <definedName name="ㅁ500" localSheetId="9">#REF!</definedName>
    <definedName name="ㅁ500" localSheetId="5">#N/A</definedName>
    <definedName name="ㅁ545" localSheetId="11">#REF!</definedName>
    <definedName name="ㅁ545" localSheetId="9">#REF!</definedName>
    <definedName name="ㅁ545" localSheetId="5">#N/A</definedName>
    <definedName name="ㅁ569" localSheetId="11">#REF!</definedName>
    <definedName name="ㅁ569" localSheetId="9">#REF!</definedName>
    <definedName name="ㅁ569" localSheetId="5">#N/A</definedName>
    <definedName name="ㅁ63" localSheetId="5">#N/A</definedName>
    <definedName name="ㅁ636" localSheetId="5">#REF!</definedName>
    <definedName name="ㅁ8529" localSheetId="11">#REF!</definedName>
    <definedName name="ㅁ8529" localSheetId="9">#REF!</definedName>
    <definedName name="ㅁ8529" localSheetId="5">#N/A</definedName>
    <definedName name="ㅁㄴ" localSheetId="11">#REF!</definedName>
    <definedName name="ㅁㄴ" localSheetId="9">#REF!</definedName>
    <definedName name="ㅁㄴ" localSheetId="5">#N/A</definedName>
    <definedName name="ㅁㄴ" hidden="1">#REF!</definedName>
    <definedName name="ㅁㄴㄷㄷ" localSheetId="5">#N/A</definedName>
    <definedName name="ㅁㄴㅁㄴㅁ" localSheetId="5">#N/A</definedName>
    <definedName name="ㅁㄴㅁㅁㄴㅁ" localSheetId="5">#N/A</definedName>
    <definedName name="ㅁㄴㅇ" localSheetId="5" hidden="1">#N/A</definedName>
    <definedName name="ㅁㄴㅇ" hidden="1">{#N/A,#N/A,FALSE,"배수1"}</definedName>
    <definedName name="ㅁㄴㅇㄹ" localSheetId="5" hidden="1">#REF!</definedName>
    <definedName name="ㅁㄴㅇㄹ" hidden="1">#REF!</definedName>
    <definedName name="ㅁㄴㅇㄹㄴㄹ" hidden="1">{#N/A,"수불부",FALSE,"사급자재수불서";#N/A,"수불부",FALSE,"사급자재수불서"}</definedName>
    <definedName name="ㅁㄴㅇ류" localSheetId="5" hidden="1">#REF!</definedName>
    <definedName name="ㅁㄴㅇ류" hidden="1">#REF!</definedName>
    <definedName name="ㅁㄴㅇㄻㄴㅇㄹㄴ" localSheetId="5" hidden="1">#REF!</definedName>
    <definedName name="ㅁㄴㅇㄻㄴㅇㄹㄴ" hidden="1">#REF!</definedName>
    <definedName name="ㅁㄴㅇㄻㄴㅇㄹㄴㅁㅎㄴㅇㅎ" localSheetId="14" hidden="1">{"'용역비'!$A$4:$C$8"}</definedName>
    <definedName name="ㅁㄴㅇㄻㄴㅇㄹㄴㅁㅎㄴㅇㅎ" localSheetId="15" hidden="1">{"'용역비'!$A$4:$C$8"}</definedName>
    <definedName name="ㅁㄴㅇㄻㄴㅇㄹㄴㅁㅎㄴㅇㅎ" localSheetId="12" hidden="1">{"'용역비'!$A$4:$C$8"}</definedName>
    <definedName name="ㅁㄴㅇㄻㄴㅇㄹㄴㅁㅎㄴㅇㅎ" localSheetId="13" hidden="1">{"'용역비'!$A$4:$C$8"}</definedName>
    <definedName name="ㅁㄴㅇㄻㄴㅇㄹㄴㅁㅎㄴㅇㅎ" localSheetId="5" hidden="1">{"'용역비'!$A$4:$C$8"}</definedName>
    <definedName name="ㅁㄴㅇㄻㄴㅇㄹㄴㅁㅎㄴㅇㅎ" hidden="1">{"'용역비'!$A$4:$C$8"}</definedName>
    <definedName name="ㅁㄴㅇㄻㄴㅇㄻㄴㄹ" localSheetId="14" hidden="1">{#N/A,#N/A,FALSE,"명세표"}</definedName>
    <definedName name="ㅁㄴㅇㄻㄴㅇㄻㄴㄹ" localSheetId="15" hidden="1">{#N/A,#N/A,FALSE,"명세표"}</definedName>
    <definedName name="ㅁㄴㅇㄻㄴㅇㄻㄴㄹ" localSheetId="5" hidden="1">{#N/A,#N/A,FALSE,"명세표"}</definedName>
    <definedName name="ㅁㄴㅇㄻㄴㅇㄻㄴㄹ" hidden="1">{#N/A,#N/A,FALSE,"명세표"}</definedName>
    <definedName name="ㅁㄴㅇㄻㄹ" hidden="1">{#N/A,"수불부",FALSE,"사급자재수불서";#N/A,"수불부",FALSE,"사급자재수불서"}</definedName>
    <definedName name="ㅁㄴㅇㅁㄴㅇ" localSheetId="5">#N/A</definedName>
    <definedName name="ㅁㄴㅇㅇㄴ" localSheetId="5">#N/A</definedName>
    <definedName name="ㅁㄴㅇㅍㄴㅇㄴ" localSheetId="5" hidden="1">#N/A</definedName>
    <definedName name="ㅁㄴㅇㅍㄴㅇㄴ" hidden="1">#REF!</definedName>
    <definedName name="ㅁㄴㅊㅍㅁㅌㅊ펌ㄴㅇㄹ" localSheetId="5" hidden="1">#REF!</definedName>
    <definedName name="ㅁㄴㅊㅍㅁㅌㅊ펌ㄴㅇㄹ" hidden="1">#REF!</definedName>
    <definedName name="ㅁㄶㅁㄴ" localSheetId="14" hidden="1">#REF!</definedName>
    <definedName name="ㅁㄶㅁㄴ" localSheetId="15" hidden="1">#REF!</definedName>
    <definedName name="ㅁㄶㅁㄴ" localSheetId="3" hidden="1">#REF!</definedName>
    <definedName name="ㅁㄶㅁㄴ" localSheetId="2" hidden="1">#REF!</definedName>
    <definedName name="ㅁㄶㅁㄴ" hidden="1">#REF!</definedName>
    <definedName name="ㅁㄹ" localSheetId="5">#N/A</definedName>
    <definedName name="ㅁㄹㅇㄴㅇㄹ" hidden="1">{#N/A,"수불부",FALSE,"사급자재수불서";#N/A,"수불부",FALSE,"사급자재수불서"}</definedName>
    <definedName name="ㅁㄻㄴㅇㄹㄴㅇㄹㄴ" hidden="1">#REF!</definedName>
    <definedName name="ㅁㄻㅇㄹㄴ" hidden="1">{#N/A,"수불부",FALSE,"사급자재수불서";#N/A,"수불부",FALSE,"사급자재수불서"}</definedName>
    <definedName name="ㅁㅀㅁㄴ" localSheetId="14" hidden="1">#REF!</definedName>
    <definedName name="ㅁㅀㅁㄴ" localSheetId="15" hidden="1">#REF!</definedName>
    <definedName name="ㅁㅀㅁㄴ" localSheetId="3" hidden="1">#REF!</definedName>
    <definedName name="ㅁㅀㅁㄴ" localSheetId="2" hidden="1">#REF!</definedName>
    <definedName name="ㅁㅀㅁㄴ" hidden="1">#REF!</definedName>
    <definedName name="ㅁㅁ" localSheetId="14" hidden="1">#REF!</definedName>
    <definedName name="ㅁㅁ" localSheetId="15" hidden="1">#REF!</definedName>
    <definedName name="ㅁㅁ" localSheetId="3" hidden="1">#REF!</definedName>
    <definedName name="ㅁㅁ" localSheetId="2" hidden="1">#REF!</definedName>
    <definedName name="ㅁㅁ" hidden="1">#REF!</definedName>
    <definedName name="ㅁㅁ158" localSheetId="11">#REF!</definedName>
    <definedName name="ㅁㅁ158" localSheetId="9">#REF!</definedName>
    <definedName name="ㅁㅁ158" localSheetId="5">#N/A</definedName>
    <definedName name="ㅁㅁ185" localSheetId="5">#REF!</definedName>
    <definedName name="ㅁㅁㅁ" localSheetId="5">#N/A</definedName>
    <definedName name="ㅁㅁㅁㅁ" localSheetId="5">#N/A</definedName>
    <definedName name="ㅁㅁㅁㅁㅁ" localSheetId="5" hidden="1">{"'용역비'!$A$4:$C$8"}</definedName>
    <definedName name="ㅁㅁㅁㅁㅁ" hidden="1">{"'용역비'!$A$4:$C$8"}</definedName>
    <definedName name="ㅁㅁㅁㅁㅁㅁ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ㅁㅁㅁㅁㅁㅁ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ㅁㅇㄹㄴㄻ" hidden="1">{"'Sheet1'!$D$19","'Sheet1'!$B$22:$E$22"}</definedName>
    <definedName name="ㅁㅇㄹㄴㅁㅇㄹㄴ" hidden="1">{#N/A,"수불부",FALSE,"사급자재수불서";#N/A,"수불부",FALSE,"사급자재수불서"}</definedName>
    <definedName name="ㅁㅇㄹㄴㅇㄹㄴㅇㄹ" hidden="1">{#N/A,"수불부",FALSE,"사급자재수불서";#N/A,"수불부",FALSE,"사급자재수불서"}</definedName>
    <definedName name="ㅁㅇ리" localSheetId="11">#REF!</definedName>
    <definedName name="ㅁㅇ리" localSheetId="9">#REF!</definedName>
    <definedName name="ㅁㅇ리" localSheetId="5">#N/A</definedName>
    <definedName name="ㅁ인ㅍㅁ닟ㅍㅁㄴㅇㄹ" hidden="1">#REF!</definedName>
    <definedName name="ㅁ읾ㄴㅇㄻ" hidden="1">#REF!</definedName>
    <definedName name="ㅁㅈ" localSheetId="12" hidden="1">#REF!</definedName>
    <definedName name="ㅁㅈ" hidden="1">#REF!</definedName>
    <definedName name="ㅁㅈㄷㅅㅂㄱ흎ㅊ퓨" hidden="1">#REF!</definedName>
    <definedName name="ㅁㅊㅇㅍㅁㄴㅇㄻㄴㅇㄹ" localSheetId="5" hidden="1">#REF!</definedName>
    <definedName name="ㅁㅊㅇㅍㅁㄴㅇㄻㄴㅇㄹ" hidden="1">#REF!</definedName>
    <definedName name="마" localSheetId="5">#N/A</definedName>
    <definedName name="마._배__수__공" localSheetId="5">#N/A</definedName>
    <definedName name="마가목R3" localSheetId="5">#N/A</definedName>
    <definedName name="마가목R5" localSheetId="5">#N/A</definedName>
    <definedName name="마가목R7" localSheetId="5">#N/A</definedName>
    <definedName name="마마" localSheetId="11">#REF!</definedName>
    <definedName name="마마" localSheetId="9">#REF!</definedName>
    <definedName name="마마" localSheetId="5">#N/A</definedName>
    <definedName name="마음" localSheetId="5">#N/A</definedName>
    <definedName name="마찰계수" localSheetId="5">#N/A</definedName>
    <definedName name="마하11_40" localSheetId="5">#N/A</definedName>
    <definedName name="마하12_25" localSheetId="5">#N/A</definedName>
    <definedName name="마하12_40" localSheetId="5">#N/A</definedName>
    <definedName name="마하13_25" localSheetId="5">#N/A</definedName>
    <definedName name="마하21_40" localSheetId="5">#N/A</definedName>
    <definedName name="마하22_25" localSheetId="5">#N/A</definedName>
    <definedName name="마하22_40" localSheetId="5">#N/A</definedName>
    <definedName name="마하23_25" localSheetId="5">#N/A</definedName>
    <definedName name="마하31_40" localSheetId="5">#N/A</definedName>
    <definedName name="마하32_25" localSheetId="5">#N/A</definedName>
    <definedName name="마하32_40" localSheetId="5">#N/A</definedName>
    <definedName name="마하33_25" localSheetId="5">#N/A</definedName>
    <definedName name="말" localSheetId="11">BlankMacro1</definedName>
    <definedName name="말" localSheetId="9">BlankMacro1</definedName>
    <definedName name="말" localSheetId="5">BlankMacro1</definedName>
    <definedName name="말발도리1003" localSheetId="5">#N/A</definedName>
    <definedName name="말발도리1204" localSheetId="5">#N/A</definedName>
    <definedName name="말발도리1506" localSheetId="5">#N/A</definedName>
    <definedName name="맘" localSheetId="11">#REF!</definedName>
    <definedName name="맘" localSheetId="9">#REF!</definedName>
    <definedName name="맘" localSheetId="5">#N/A</definedName>
    <definedName name="매" hidden="1">#REF!</definedName>
    <definedName name="매입개방" localSheetId="5">#N/A</definedName>
    <definedName name="매자0804" localSheetId="5">#N/A</definedName>
    <definedName name="매자1005" localSheetId="5">#N/A</definedName>
    <definedName name="매크로1" localSheetId="5">한전불입금!매크로1</definedName>
    <definedName name="매화R10" localSheetId="5">#N/A</definedName>
    <definedName name="매화R4" localSheetId="5">#N/A</definedName>
    <definedName name="매화R6" localSheetId="5">#N/A</definedName>
    <definedName name="매화R8" localSheetId="5">#N/A</definedName>
    <definedName name="맨_두겅" localSheetId="5">#N/A</definedName>
    <definedName name="맨홀규격" localSheetId="11">#REF!</definedName>
    <definedName name="맨홀규격" localSheetId="9">#REF!</definedName>
    <definedName name="맨홀규격" localSheetId="5">#N/A</definedName>
    <definedName name="맨홀뚜껑" localSheetId="5">#N/A</definedName>
    <definedName name="맨홀호수" localSheetId="11">#REF!</definedName>
    <definedName name="맨홀호수" localSheetId="9">#REF!</definedName>
    <definedName name="맨홀호수" localSheetId="5">#N/A</definedName>
    <definedName name="머" hidden="1">{#N/A,#N/A,FALSE,"명세표"}</definedName>
    <definedName name="메1" localSheetId="5">#N/A</definedName>
    <definedName name="메2" localSheetId="5">#N/A</definedName>
    <definedName name="메3" localSheetId="5">#N/A</definedName>
    <definedName name="메타B10" localSheetId="5">#N/A</definedName>
    <definedName name="메타B12" localSheetId="5">#N/A</definedName>
    <definedName name="메타B15" localSheetId="5">#N/A</definedName>
    <definedName name="메타B18" localSheetId="5">#N/A</definedName>
    <definedName name="메타B4" localSheetId="5">#N/A</definedName>
    <definedName name="메타B5" localSheetId="5">#N/A</definedName>
    <definedName name="메타B6" localSheetId="5">#N/A</definedName>
    <definedName name="메타B8" localSheetId="5">#N/A</definedName>
    <definedName name="면고르기" localSheetId="5">#N/A</definedName>
    <definedName name="면벽" localSheetId="11">BlankMacro1</definedName>
    <definedName name="면벽" localSheetId="9">BlankMacro1</definedName>
    <definedName name="면벽" localSheetId="5">BlankMacro1</definedName>
    <definedName name="면벽높이" localSheetId="5">#N/A</definedName>
    <definedName name="면벽두께" localSheetId="5">#N/A</definedName>
    <definedName name="면적" localSheetId="5">#N/A</definedName>
    <definedName name="명단" hidden="1">{#N/A,"수불부",FALSE,"사급자재수불서";#N/A,"수불부",FALSE,"사급자재수불서"}</definedName>
    <definedName name="명자0604" localSheetId="5">#N/A</definedName>
    <definedName name="명자0805" localSheetId="5">#N/A</definedName>
    <definedName name="명자1006" localSheetId="5">#N/A</definedName>
    <definedName name="명자1208" localSheetId="5">#N/A</definedName>
    <definedName name="모" localSheetId="5">#N/A</definedName>
    <definedName name="모감주R10" localSheetId="5">#N/A</definedName>
    <definedName name="모감주R4" localSheetId="5">#N/A</definedName>
    <definedName name="모감주R6" localSheetId="5">#N/A</definedName>
    <definedName name="모감주R8" localSheetId="5">#N/A</definedName>
    <definedName name="모과2005" localSheetId="5">#N/A</definedName>
    <definedName name="모과2507" localSheetId="5">#N/A</definedName>
    <definedName name="모과R10" localSheetId="5">#N/A</definedName>
    <definedName name="모과R12" localSheetId="5">#N/A</definedName>
    <definedName name="모과R15" localSheetId="5">#N/A</definedName>
    <definedName name="모과R20" localSheetId="5">#N/A</definedName>
    <definedName name="모과R25" localSheetId="5">#N/A</definedName>
    <definedName name="모과R5" localSheetId="5">#N/A</definedName>
    <definedName name="모과R8" localSheetId="5">#N/A</definedName>
    <definedName name="모니터" localSheetId="11">#REF!</definedName>
    <definedName name="모니터" localSheetId="9">#REF!</definedName>
    <definedName name="모니터" localSheetId="5">#N/A</definedName>
    <definedName name="모란5가지" localSheetId="5">#N/A</definedName>
    <definedName name="모란6가지" localSheetId="5">#N/A</definedName>
    <definedName name="모래180규격" localSheetId="5">#N/A</definedName>
    <definedName name="모래90규격" localSheetId="5">#N/A</definedName>
    <definedName name="목도" localSheetId="5">#N/A</definedName>
    <definedName name="목도공" localSheetId="5">#N/A</definedName>
    <definedName name="목련R10" localSheetId="5">#N/A</definedName>
    <definedName name="목련R12" localSheetId="5">#N/A</definedName>
    <definedName name="목련R15" localSheetId="5">#N/A</definedName>
    <definedName name="목련R20" localSheetId="5">#N/A</definedName>
    <definedName name="목련R4" localSheetId="5">#N/A</definedName>
    <definedName name="목련R5" localSheetId="5">#N/A</definedName>
    <definedName name="목련R6" localSheetId="5">#N/A</definedName>
    <definedName name="목련R8" localSheetId="5">#N/A</definedName>
    <definedName name="목서1506" localSheetId="5">#N/A</definedName>
    <definedName name="목서2012" localSheetId="5">#N/A</definedName>
    <definedName name="목서2515" localSheetId="5">#N/A</definedName>
    <definedName name="목수국1006" localSheetId="5">#N/A</definedName>
    <definedName name="목수국1208" localSheetId="5">#N/A</definedName>
    <definedName name="목수국1510" localSheetId="5">#N/A</definedName>
    <definedName name="목재경비" localSheetId="11">#REF!</definedName>
    <definedName name="목재경비" localSheetId="9">#REF!</definedName>
    <definedName name="목재경비" localSheetId="5">#N/A</definedName>
    <definedName name="목재노무" localSheetId="11">#REF!</definedName>
    <definedName name="목재노무" localSheetId="9">#REF!</definedName>
    <definedName name="목재노무" localSheetId="5">#N/A</definedName>
    <definedName name="목재재료" localSheetId="11">#REF!</definedName>
    <definedName name="목재재료" localSheetId="9">#REF!</definedName>
    <definedName name="목재재료" localSheetId="5">#N/A</definedName>
    <definedName name="목차" localSheetId="5">#N/A</definedName>
    <definedName name="몰1" localSheetId="5">BlankMacro1</definedName>
    <definedName name="몰2" localSheetId="5">BlankMacro1</definedName>
    <definedName name="몰3" localSheetId="5">BlankMacro1</definedName>
    <definedName name="몰4" localSheetId="5">BlankMacro1</definedName>
    <definedName name="몰5" localSheetId="5">BlankMacro1</definedName>
    <definedName name="몰6" localSheetId="5">BlankMacro1</definedName>
    <definedName name="몰라" localSheetId="14" hidden="1">{#N/A,#N/A,FALSE,"명세표"}</definedName>
    <definedName name="몰라" localSheetId="15" hidden="1">{#N/A,#N/A,FALSE,"명세표"}</definedName>
    <definedName name="몰라" localSheetId="5" hidden="1">{#N/A,#N/A,FALSE,"명세표"}</definedName>
    <definedName name="몰라" hidden="1">{#N/A,#N/A,FALSE,"명세표"}</definedName>
    <definedName name="몰탈" localSheetId="5">#N/A</definedName>
    <definedName name="몰탈갯수_고정" localSheetId="5">#N/A</definedName>
    <definedName name="몰탈갯수_양방향" localSheetId="5">#N/A</definedName>
    <definedName name="몰탈갯수_일방향" localSheetId="5">#N/A</definedName>
    <definedName name="몰탈깊이1_고정" localSheetId="5">#N/A</definedName>
    <definedName name="몰탈깊이1_양방향" localSheetId="5">#N/A</definedName>
    <definedName name="몰탈깊이1_일방향" localSheetId="5">#N/A</definedName>
    <definedName name="몰탈깊이2_고정" localSheetId="5">#N/A</definedName>
    <definedName name="몰탈깊이2_양방향" localSheetId="5">#N/A</definedName>
    <definedName name="몰탈깊이2_일방향" localSheetId="5">#N/A</definedName>
    <definedName name="몰탈폭1_고정" localSheetId="5">#N/A</definedName>
    <definedName name="몰탈폭1_양방향" localSheetId="5">#N/A</definedName>
    <definedName name="몰탈폭1_일방향" localSheetId="5">#N/A</definedName>
    <definedName name="몰탈폭2_고정" localSheetId="5">#N/A</definedName>
    <definedName name="몰탈폭2_양방향" localSheetId="5">#N/A</definedName>
    <definedName name="몰탈폭2_일방향" localSheetId="5">#N/A</definedName>
    <definedName name="못" localSheetId="5">#N/A</definedName>
    <definedName name="무궁화1003" localSheetId="5">#N/A</definedName>
    <definedName name="무궁화1203" localSheetId="5">#N/A</definedName>
    <definedName name="무궁화1504" localSheetId="5">#N/A</definedName>
    <definedName name="무궁화1805" localSheetId="5">#N/A</definedName>
    <definedName name="무궁화2006" localSheetId="5">#N/A</definedName>
    <definedName name="무농1호" localSheetId="11">#REF!</definedName>
    <definedName name="무농1호" localSheetId="9">#REF!</definedName>
    <definedName name="무농1호" localSheetId="5">#N/A</definedName>
    <definedName name="무농2호" localSheetId="11">#REF!</definedName>
    <definedName name="무농2호" localSheetId="9">#REF!</definedName>
    <definedName name="무농2호" localSheetId="5">#N/A</definedName>
    <definedName name="무선_케이블" localSheetId="5">#N/A</definedName>
    <definedName name="무선안" localSheetId="5">#N/A</definedName>
    <definedName name="무선안테나" localSheetId="5">#N/A</definedName>
    <definedName name="무선안테나공" localSheetId="5">#N/A</definedName>
    <definedName name="무안" localSheetId="5">#N/A</definedName>
    <definedName name="무정전" localSheetId="5">#N/A</definedName>
    <definedName name="무학고가수축줄눈" localSheetId="5">#N/A</definedName>
    <definedName name="무학고가스치로폴" localSheetId="5">#N/A</definedName>
    <definedName name="무학고가실링재" localSheetId="5">#N/A</definedName>
    <definedName name="문서의_처음" localSheetId="5">#N/A</definedName>
    <definedName name="물" localSheetId="5">#N/A</definedName>
    <definedName name="물가" localSheetId="11">#REF!</definedName>
    <definedName name="물가" localSheetId="9">#REF!</definedName>
    <definedName name="물가" localSheetId="5">#REF!</definedName>
    <definedName name="물가2" localSheetId="5">#N/A</definedName>
    <definedName name="물가2003년1월" localSheetId="5">#REF!</definedName>
    <definedName name="물가3" localSheetId="5">#N/A</definedName>
    <definedName name="물가대비표" localSheetId="11">#REF!</definedName>
    <definedName name="물가대비표" localSheetId="9">#REF!</definedName>
    <definedName name="물가대비표" localSheetId="5">#REF!</definedName>
    <definedName name="물가순" localSheetId="5">#N/A</definedName>
    <definedName name="물가자료" localSheetId="5">#N/A</definedName>
    <definedName name="물가제외순공사비" localSheetId="5">#N/A</definedName>
    <definedName name="물량2" localSheetId="5" hidden="1">#N/A</definedName>
    <definedName name="물량2" hidden="1">#REF!</definedName>
    <definedName name="물만골2" localSheetId="5">한전불입금!물만골2</definedName>
    <definedName name="물탱크5500경비" localSheetId="5">#N/A</definedName>
    <definedName name="물탱크5500노무비" localSheetId="5">#N/A</definedName>
    <definedName name="물탱크5500재료비" localSheetId="5">#N/A</definedName>
    <definedName name="물푸기" localSheetId="5">#N/A</definedName>
    <definedName name="물푸레R5" localSheetId="5">#N/A</definedName>
    <definedName name="물푸레R6" localSheetId="5">#N/A</definedName>
    <definedName name="물푸레R8" localSheetId="5">#N/A</definedName>
    <definedName name="뭔데" localSheetId="5">#N/A</definedName>
    <definedName name="뮤" localSheetId="5">#REF!</definedName>
    <definedName name="뮤174" localSheetId="5">#N/A</definedName>
    <definedName name="뮤2" localSheetId="5">#REF!</definedName>
    <definedName name="미선0804" localSheetId="5">#N/A</definedName>
    <definedName name="미선1206" localSheetId="5">#N/A</definedName>
    <definedName name="미이" localSheetId="5" hidden="1">#REF!</definedName>
    <definedName name="미이" hidden="1">#REF!</definedName>
    <definedName name="미장" localSheetId="5">#N/A</definedName>
    <definedName name="미장공" localSheetId="5">#N/A</definedName>
    <definedName name="밑변" localSheetId="5">#N/A</definedName>
    <definedName name="ㅂ" localSheetId="5">#REF!</definedName>
    <definedName name="ㅂㄱㄹㄷㅈㅅㄷ4ㅈ" localSheetId="14" hidden="1">#REF!</definedName>
    <definedName name="ㅂㄱㄹㄷㅈㅅㄷ4ㅈ" localSheetId="15" hidden="1">#REF!</definedName>
    <definedName name="ㅂㄱㄹㄷㅈㅅㄷ4ㅈ" localSheetId="3" hidden="1">#REF!</definedName>
    <definedName name="ㅂㄱㄹㄷㅈㅅㄷ4ㅈ" localSheetId="2" hidden="1">#REF!</definedName>
    <definedName name="ㅂㄱㄹㄷㅈㅅㄷ4ㅈ" hidden="1">#REF!</definedName>
    <definedName name="ㅂㄴㅊㅂㄴ" localSheetId="12" hidden="1">#REF!</definedName>
    <definedName name="ㅂㄴㅊㅂㄴ" localSheetId="5" hidden="1">#N/A</definedName>
    <definedName name="ㅂㄴㅊㅂㄴ" hidden="1">#REF!</definedName>
    <definedName name="ㅂㄷ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ㄷ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ㄹ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ㅂ" localSheetId="5">#N/A</definedName>
    <definedName name="ㅂㅂㅂ" localSheetId="11">#REF!</definedName>
    <definedName name="ㅂㅂㅂ" localSheetId="9">#REF!</definedName>
    <definedName name="ㅂㅂㅂ" localSheetId="5">#N/A</definedName>
    <definedName name="ㅂㅂㅂㅂ" localSheetId="5">#N/A</definedName>
    <definedName name="ㅂㅂㅂㅂㅂ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ㅂㅂㅂㅂ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ㅂㅂㅂㅂㅂ" localSheetId="5" hidden="1">{"'용역비'!$A$4:$C$8"}</definedName>
    <definedName name="ㅂㅂㅂㅂㅂㅂ" hidden="1">{"'용역비'!$A$4:$C$8"}</definedName>
    <definedName name="ㅂㅂㅂㅂㅂㅂㅂ" hidden="1">{#N/A,#N/A,FALSE,"명세표"}</definedName>
    <definedName name="ㅂㅂㅂㅂㅂㅂㅂㅂㅂㅂ" localSheetId="5">#N/A</definedName>
    <definedName name="ㅂㅈ" localSheetId="5">#REF!</definedName>
    <definedName name="ㅂㅈㄷ" localSheetId="5">#N/A</definedName>
    <definedName name="ㅂㅈㄷㄱㅈㅂ" localSheetId="14" hidden="1">#REF!</definedName>
    <definedName name="ㅂㅈㄷㄱㅈㅂ" localSheetId="15" hidden="1">#REF!</definedName>
    <definedName name="ㅂㅈㄷㄱㅈㅂ" localSheetId="3" hidden="1">#REF!</definedName>
    <definedName name="ㅂㅈㄷㄱㅈㅂ" localSheetId="2" hidden="1">#REF!</definedName>
    <definedName name="ㅂㅈㄷㄱㅈㅂ" hidden="1">#REF!</definedName>
    <definedName name="ㅂㅈㅂㅈㅂㅈ" localSheetId="5">#REF!</definedName>
    <definedName name="ㅂㅈㅇㄹㅊ" localSheetId="5">#N/A</definedName>
    <definedName name="ㅂㅍ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ㅍ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ㅎ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바" localSheetId="11">BlankMacro1</definedName>
    <definedName name="바" localSheetId="9">BlankMacro1</definedName>
    <definedName name="바" localSheetId="5">BlankMacro1</definedName>
    <definedName name="바._급__수__공" localSheetId="5">#N/A</definedName>
    <definedName name="바꿈" localSheetId="5">#N/A</definedName>
    <definedName name="바나나" localSheetId="5" hidden="1">{"'용역비'!$A$4:$C$8"}</definedName>
    <definedName name="바나나" hidden="1">{"'용역비'!$A$4:$C$8"}</definedName>
    <definedName name="바람" localSheetId="11">#REF!</definedName>
    <definedName name="바람" localSheetId="9">#REF!</definedName>
    <definedName name="바람" localSheetId="5">#N/A</definedName>
    <definedName name="바보" localSheetId="11">#REF!</definedName>
    <definedName name="바보" localSheetId="9">#REF!</definedName>
    <definedName name="바보" localSheetId="5">#N/A</definedName>
    <definedName name="바부" localSheetId="5" hidden="1">{"'용역비'!$A$4:$C$8"}</definedName>
    <definedName name="바부" hidden="1">{"'용역비'!$A$4:$C$8"}</definedName>
    <definedName name="박어쟈루" hidden="1">#REF!</definedName>
    <definedName name="반송1012" localSheetId="5">#N/A</definedName>
    <definedName name="반송1215" localSheetId="5">#N/A</definedName>
    <definedName name="반송1518" localSheetId="5">#N/A</definedName>
    <definedName name="반송1520" localSheetId="5">#N/A</definedName>
    <definedName name="반송2022" localSheetId="5">#N/A</definedName>
    <definedName name="반여수량" localSheetId="11">#REF!</definedName>
    <definedName name="반여수량" localSheetId="9">#REF!</definedName>
    <definedName name="반여수량" localSheetId="5">#N/A</definedName>
    <definedName name="반영" localSheetId="5">#N/A</definedName>
    <definedName name="반영근" localSheetId="5">#N/A</definedName>
    <definedName name="반영근1" localSheetId="5">#N/A</definedName>
    <definedName name="발생내역1" localSheetId="5">#N/A</definedName>
    <definedName name="발생내역2" localSheetId="5">#N/A</definedName>
    <definedName name="발신자" localSheetId="5">#N/A</definedName>
    <definedName name="밧데리" localSheetId="5">#N/A</definedName>
    <definedName name="방" localSheetId="5">#N/A</definedName>
    <definedName name="방_모" localSheetId="5">#N/A</definedName>
    <definedName name="방송" localSheetId="11">#REF!</definedName>
    <definedName name="방송" localSheetId="9">#REF!</definedName>
    <definedName name="방송" localSheetId="5">#N/A</definedName>
    <definedName name="방송공량" localSheetId="5">#N/A</definedName>
    <definedName name="방송설비" localSheetId="5">#N/A</definedName>
    <definedName name="방수" localSheetId="5">#N/A</definedName>
    <definedName name="방수공" localSheetId="5">#N/A</definedName>
    <definedName name="방호벽" localSheetId="5">#N/A</definedName>
    <definedName name="방호벽11" localSheetId="5">#N/A</definedName>
    <definedName name="배" localSheetId="5" hidden="1">#REF!</definedName>
    <definedName name="배" hidden="1">#REF!</definedName>
    <definedName name="배_____수_____공" localSheetId="5">#N/A</definedName>
    <definedName name="배____수____공" localSheetId="5">#N/A</definedName>
    <definedName name="배관공" localSheetId="5">#N/A</definedName>
    <definedName name="배관공계" localSheetId="5">#N/A</definedName>
    <definedName name="배관공수율" localSheetId="12" hidden="1">#REF!</definedName>
    <definedName name="배관공수율" localSheetId="5" hidden="1">#N/A</definedName>
    <definedName name="배관공수율" hidden="1">#REF!</definedName>
    <definedName name="배선공" localSheetId="5">#N/A</definedName>
    <definedName name="배수공" localSheetId="5">#N/A</definedName>
    <definedName name="배수공수량집계표" localSheetId="11">#REF!</definedName>
    <definedName name="배수공수량집계표" localSheetId="9">#REF!</definedName>
    <definedName name="배수공수량집계표" localSheetId="5">#N/A</definedName>
    <definedName name="배수관동수량집계표" localSheetId="5" hidden="1">{#N/A,#N/A,FALSE,"2~8번"}</definedName>
    <definedName name="배수관동수량집계표" hidden="1">{#N/A,#N/A,FALSE,"2~8번"}</definedName>
    <definedName name="배수지내역" localSheetId="5">#N/A</definedName>
    <definedName name="배수파이프" localSheetId="5">#N/A</definedName>
    <definedName name="배열" localSheetId="5">#N/A</definedName>
    <definedName name="배전" localSheetId="5">#N/A</definedName>
    <definedName name="배전반" localSheetId="5">#N/A</definedName>
    <definedName name="배전반1" localSheetId="5">#N/A</definedName>
    <definedName name="배전반자재단가영" localSheetId="5">#N/A</definedName>
    <definedName name="배전전공" localSheetId="5">#N/A</definedName>
    <definedName name="백02간재" localSheetId="5">#N/A</definedName>
    <definedName name="백02간재티스제외" localSheetId="5">#N/A</definedName>
    <definedName name="백02노무" localSheetId="5">#N/A</definedName>
    <definedName name="백02노무야간" localSheetId="5">#N/A</definedName>
    <definedName name="백02손료" localSheetId="5">#N/A</definedName>
    <definedName name="백04간재" localSheetId="5">#N/A</definedName>
    <definedName name="백04간재티스제외" localSheetId="5">#N/A</definedName>
    <definedName name="백04노무" localSheetId="5">#N/A</definedName>
    <definedName name="백04노무야간" localSheetId="5">#N/A</definedName>
    <definedName name="백04손료" localSheetId="5">#N/A</definedName>
    <definedName name="백07간재" localSheetId="5">#N/A</definedName>
    <definedName name="백07노무" localSheetId="5">#N/A</definedName>
    <definedName name="백07손료" localSheetId="5">#N/A</definedName>
    <definedName name="버팀1단" localSheetId="5">#N/A</definedName>
    <definedName name="버팀2단" localSheetId="5">#N/A</definedName>
    <definedName name="번들1호" localSheetId="11">#REF!</definedName>
    <definedName name="번들1호" localSheetId="9">#REF!</definedName>
    <definedName name="번들1호" localSheetId="5">#N/A</definedName>
    <definedName name="번들2호" localSheetId="11">#REF!</definedName>
    <definedName name="번들2호" localSheetId="9">#REF!</definedName>
    <definedName name="번들2호" localSheetId="5">#N/A</definedName>
    <definedName name="번들3호" localSheetId="11">#REF!</definedName>
    <definedName name="번들3호" localSheetId="9">#REF!</definedName>
    <definedName name="번들3호" localSheetId="5">#N/A</definedName>
    <definedName name="번호" localSheetId="5">#N/A</definedName>
    <definedName name="법원원천사" localSheetId="11">#REF!</definedName>
    <definedName name="법원원천사" localSheetId="9">#REF!</definedName>
    <definedName name="법원원천사" localSheetId="5">#N/A</definedName>
    <definedName name="벽돌" localSheetId="5">#REF!</definedName>
    <definedName name="변200" localSheetId="11">#REF!</definedName>
    <definedName name="변200" localSheetId="9">#REF!</definedName>
    <definedName name="변200" localSheetId="5">#N/A</definedName>
    <definedName name="변200노" localSheetId="11">#REF!</definedName>
    <definedName name="변200노" localSheetId="9">#REF!</definedName>
    <definedName name="변200노" localSheetId="5">#N/A</definedName>
    <definedName name="변250" localSheetId="11">#REF!</definedName>
    <definedName name="변250" localSheetId="9">#REF!</definedName>
    <definedName name="변250" localSheetId="5">#N/A</definedName>
    <definedName name="변250노" localSheetId="11">#REF!</definedName>
    <definedName name="변250노" localSheetId="9">#REF!</definedName>
    <definedName name="변250노" localSheetId="5">#N/A</definedName>
    <definedName name="변30" localSheetId="11">#REF!</definedName>
    <definedName name="변30" localSheetId="9">#REF!</definedName>
    <definedName name="변30" localSheetId="5">#N/A</definedName>
    <definedName name="변300" localSheetId="5">#N/A</definedName>
    <definedName name="변300노" localSheetId="5">#N/A</definedName>
    <definedName name="변30노" localSheetId="11">#REF!</definedName>
    <definedName name="변30노" localSheetId="9">#REF!</definedName>
    <definedName name="변30노" localSheetId="5">#N/A</definedName>
    <definedName name="변350" localSheetId="11">#REF!</definedName>
    <definedName name="변350" localSheetId="9">#REF!</definedName>
    <definedName name="변350" localSheetId="5">#N/A</definedName>
    <definedName name="변350노" localSheetId="11">#REF!</definedName>
    <definedName name="변350노" localSheetId="9">#REF!</definedName>
    <definedName name="변350노" localSheetId="5">#N/A</definedName>
    <definedName name="변400" localSheetId="5">#N/A</definedName>
    <definedName name="변400노" localSheetId="5">#N/A</definedName>
    <definedName name="변동경비" localSheetId="5">#N/A</definedName>
    <definedName name="변압기1" localSheetId="5">#N/A</definedName>
    <definedName name="별첨1" localSheetId="11">BlankMacro1</definedName>
    <definedName name="별첨1" localSheetId="9">BlankMacro1</definedName>
    <definedName name="별첨1" localSheetId="5">BlankMacro1</definedName>
    <definedName name="별첨5" localSheetId="11">BlankMacro1</definedName>
    <definedName name="별첨5" localSheetId="9">BlankMacro1</definedName>
    <definedName name="별첨5" localSheetId="5">BlankMacro1</definedName>
    <definedName name="별표" localSheetId="11">#REF!</definedName>
    <definedName name="별표" localSheetId="9">#REF!</definedName>
    <definedName name="별표" localSheetId="5">#N/A</definedName>
    <definedName name="보상비수" localSheetId="11">#REF!</definedName>
    <definedName name="보상비수" localSheetId="9">#REF!</definedName>
    <definedName name="보상비수" localSheetId="5">#N/A</definedName>
    <definedName name="보상비평" localSheetId="11">#REF!</definedName>
    <definedName name="보상비평" localSheetId="9">#REF!</definedName>
    <definedName name="보상비평" localSheetId="5">#N/A</definedName>
    <definedName name="보오링그라우팅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보오링그라우팅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보오링그라우팅" localSheetId="1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보오링그라우팅" localSheetId="1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보오링그라우팅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보오링그라우팅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보온공계" localSheetId="5">#N/A</definedName>
    <definedName name="보인" localSheetId="5">#N/A</definedName>
    <definedName name="보조연" localSheetId="5">#N/A</definedName>
    <definedName name="보조원" localSheetId="5">#N/A</definedName>
    <definedName name="보중" hidden="1">{#N/A,#N/A,FALSE,"전력간선"}</definedName>
    <definedName name="보차도경계석" localSheetId="11">BlankMacro1</definedName>
    <definedName name="보차도경계석" localSheetId="9">BlankMacro1</definedName>
    <definedName name="보차도경계석" localSheetId="5">BlankMacro1</definedName>
    <definedName name="보차동경계석" localSheetId="11">BlankMacro1</definedName>
    <definedName name="보차동경계석" localSheetId="9">BlankMacro1</definedName>
    <definedName name="보차동경계석" localSheetId="5">BlankMacro1</definedName>
    <definedName name="보통인부" localSheetId="5">#N/A</definedName>
    <definedName name="보통인부B10" localSheetId="5">#N/A</definedName>
    <definedName name="보통인부B4이하" localSheetId="5">#N/A</definedName>
    <definedName name="보통인부B5" localSheetId="5">#N/A</definedName>
    <definedName name="보통인부B6" localSheetId="5">#N/A</definedName>
    <definedName name="보통인부B8" localSheetId="5">#N/A</definedName>
    <definedName name="보통인부p" localSheetId="5">#N/A</definedName>
    <definedName name="보통인부R10" localSheetId="5">#N/A</definedName>
    <definedName name="보통인부R12" localSheetId="5">#N/A</definedName>
    <definedName name="보통인부R15" localSheetId="5">#N/A</definedName>
    <definedName name="보통인부R4이하" localSheetId="5">#N/A</definedName>
    <definedName name="보통인부R5" localSheetId="5">#N/A</definedName>
    <definedName name="보통인부R6" localSheetId="5">#N/A</definedName>
    <definedName name="보통인부R7" localSheetId="5">#N/A</definedName>
    <definedName name="보통인부R8" localSheetId="5">#N/A</definedName>
    <definedName name="보통인부계" localSheetId="5">#N/A</definedName>
    <definedName name="보평" hidden="1">{#N/A,#N/A,FALSE,"전력간선"}</definedName>
    <definedName name="보평1" hidden="1">{#N/A,#N/A,FALSE,"전력간선"}</definedName>
    <definedName name="보호망" localSheetId="5">#N/A</definedName>
    <definedName name="本社合計_本社集計_List" localSheetId="5">#N/A</definedName>
    <definedName name="본선부포장집계표" localSheetId="5" hidden="1">{#N/A,#N/A,FALSE,"2~8번"}</definedName>
    <definedName name="본선부포장집계표" hidden="1">{#N/A,#N/A,FALSE,"2~8번"}</definedName>
    <definedName name="본선콘센트" localSheetId="11">#REF!</definedName>
    <definedName name="본선콘센트" localSheetId="9">#REF!</definedName>
    <definedName name="본선콘센트" localSheetId="5">#N/A</definedName>
    <definedName name="본선콘센트노" localSheetId="11">#REF!</definedName>
    <definedName name="본선콘센트노" localSheetId="9">#REF!</definedName>
    <definedName name="본선콘센트노" localSheetId="5">#N/A</definedName>
    <definedName name="본선콘센트보조" localSheetId="5">#N/A</definedName>
    <definedName name="본선콘센트보조내" localSheetId="5">#N/A</definedName>
    <definedName name="본선콘센트재" localSheetId="11">#REF!</definedName>
    <definedName name="본선콘센트재" localSheetId="9">#REF!</definedName>
    <definedName name="본선콘센트재" localSheetId="5">#N/A</definedName>
    <definedName name="봄가을" localSheetId="5">#N/A</definedName>
    <definedName name="부____대____공" localSheetId="5">#N/A</definedName>
    <definedName name="부가가치세" localSheetId="5">#REF!</definedName>
    <definedName name="부가가치세1" localSheetId="5">#N/A</definedName>
    <definedName name="부가세" localSheetId="5">#REF!</definedName>
    <definedName name="부관맨홀집계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부관맨홀집계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부대" localSheetId="11">BlankMacro1</definedName>
    <definedName name="부대" localSheetId="9">BlankMacro1</definedName>
    <definedName name="부대" localSheetId="5">BlankMacro1</definedName>
    <definedName name="부대공" localSheetId="5">#N/A</definedName>
    <definedName name="부대공계" localSheetId="5">#N/A</definedName>
    <definedName name="부대공사" localSheetId="5">#N/A</definedName>
    <definedName name="부대공수량집계표" localSheetId="11">#REF!</definedName>
    <definedName name="부대공수량집계표" localSheetId="9">#REF!</definedName>
    <definedName name="부대공수량집계표" localSheetId="5">#N/A</definedName>
    <definedName name="부대공총괄수량집계" localSheetId="5" hidden="1">{#N/A,#N/A,FALSE,"2~8번"}</definedName>
    <definedName name="부대공총괄수량집계" hidden="1">{#N/A,#N/A,FALSE,"2~8번"}</definedName>
    <definedName name="부대내역비교" localSheetId="5">#N/A</definedName>
    <definedName name="부대설비총액" localSheetId="5">#N/A</definedName>
    <definedName name="부서" localSheetId="5">#N/A</definedName>
    <definedName name="부스바300X3T" localSheetId="5">#N/A</definedName>
    <definedName name="부스바300X3T노" localSheetId="5">#N/A</definedName>
    <definedName name="부스바3T10만" localSheetId="5">#N/A</definedName>
    <definedName name="부스바3T10만노" localSheetId="5">#N/A</definedName>
    <definedName name="부스바3T10분" localSheetId="5">#N/A</definedName>
    <definedName name="부스바3T10분노" localSheetId="5">#N/A</definedName>
    <definedName name="부스바3T20" localSheetId="5">#N/A</definedName>
    <definedName name="부스바3T20노" localSheetId="5">#N/A</definedName>
    <definedName name="부표번호" localSheetId="5">#N/A</definedName>
    <definedName name="부품조립공" localSheetId="5">#N/A</definedName>
    <definedName name="부하" localSheetId="11">#REF!</definedName>
    <definedName name="부하" localSheetId="9">#REF!</definedName>
    <definedName name="부하" localSheetId="5">#N/A</definedName>
    <definedName name="부하_부하명" localSheetId="5">#N/A</definedName>
    <definedName name="분1" localSheetId="11">#REF!</definedName>
    <definedName name="분1" localSheetId="9">#REF!</definedName>
    <definedName name="분1" localSheetId="5">#N/A</definedName>
    <definedName name="분1노" localSheetId="11">#REF!</definedName>
    <definedName name="분1노" localSheetId="9">#REF!</definedName>
    <definedName name="분1노" localSheetId="5">#N/A</definedName>
    <definedName name="분1보조내" localSheetId="5">#N/A</definedName>
    <definedName name="분1보조보" localSheetId="5">#N/A</definedName>
    <definedName name="분1보조플" localSheetId="5">#N/A</definedName>
    <definedName name="분1재" localSheetId="11">#REF!</definedName>
    <definedName name="분1재" localSheetId="9">#REF!</definedName>
    <definedName name="분1재" localSheetId="5">#N/A</definedName>
    <definedName name="분2" localSheetId="11">#REF!</definedName>
    <definedName name="분2" localSheetId="9">#REF!</definedName>
    <definedName name="분2" localSheetId="5">#N/A</definedName>
    <definedName name="분2노" localSheetId="11">#REF!</definedName>
    <definedName name="분2노" localSheetId="9">#REF!</definedName>
    <definedName name="분2노" localSheetId="5">#N/A</definedName>
    <definedName name="분2보조" localSheetId="11">#REF!</definedName>
    <definedName name="분2보조" localSheetId="9">#REF!</definedName>
    <definedName name="분2보조" localSheetId="5">#N/A</definedName>
    <definedName name="분2재" localSheetId="11">#REF!</definedName>
    <definedName name="분2재" localSheetId="9">#REF!</definedName>
    <definedName name="분2재" localSheetId="5">#N/A</definedName>
    <definedName name="분3" localSheetId="11">#REF!</definedName>
    <definedName name="분3" localSheetId="9">#REF!</definedName>
    <definedName name="분3" localSheetId="5">#N/A</definedName>
    <definedName name="분3노" localSheetId="11">#REF!</definedName>
    <definedName name="분3노" localSheetId="9">#REF!</definedName>
    <definedName name="분3노" localSheetId="5">#N/A</definedName>
    <definedName name="분3보조" localSheetId="11">#REF!</definedName>
    <definedName name="분3보조" localSheetId="9">#REF!</definedName>
    <definedName name="분3보조" localSheetId="5">#N/A</definedName>
    <definedName name="분3재" localSheetId="11">#REF!</definedName>
    <definedName name="분3재" localSheetId="9">#REF!</definedName>
    <definedName name="분3재" localSheetId="5">#N/A</definedName>
    <definedName name="분4" localSheetId="11">#REF!</definedName>
    <definedName name="분4" localSheetId="9">#REF!</definedName>
    <definedName name="분4" localSheetId="5">#N/A</definedName>
    <definedName name="분4노" localSheetId="11">#REF!</definedName>
    <definedName name="분4노" localSheetId="9">#REF!</definedName>
    <definedName name="분4노" localSheetId="5">#N/A</definedName>
    <definedName name="분4재" localSheetId="11">#REF!</definedName>
    <definedName name="분4재" localSheetId="9">#REF!</definedName>
    <definedName name="분4재" localSheetId="5">#N/A</definedName>
    <definedName name="분5" localSheetId="11">#REF!</definedName>
    <definedName name="분5" localSheetId="9">#REF!</definedName>
    <definedName name="분5" localSheetId="5">#N/A</definedName>
    <definedName name="분5노" localSheetId="11">#REF!</definedName>
    <definedName name="분5노" localSheetId="9">#REF!</definedName>
    <definedName name="분5노" localSheetId="5">#N/A</definedName>
    <definedName name="분5재" localSheetId="11">#REF!</definedName>
    <definedName name="분5재" localSheetId="9">#REF!</definedName>
    <definedName name="분5재" localSheetId="5">#N/A</definedName>
    <definedName name="분AFC" localSheetId="11">#REF!</definedName>
    <definedName name="분AFC" localSheetId="9">#REF!</definedName>
    <definedName name="분AFC" localSheetId="5">#N/A</definedName>
    <definedName name="분AFC노" localSheetId="11">#REF!</definedName>
    <definedName name="분AFC노" localSheetId="9">#REF!</definedName>
    <definedName name="분AFC노" localSheetId="5">#N/A</definedName>
    <definedName name="분AFC재" localSheetId="11">#REF!</definedName>
    <definedName name="분AFC재" localSheetId="9">#REF!</definedName>
    <definedName name="분AFC재" localSheetId="5">#N/A</definedName>
    <definedName name="분BS" localSheetId="11">#REF!</definedName>
    <definedName name="분BS" localSheetId="9">#REF!</definedName>
    <definedName name="분BS" localSheetId="5">#N/A</definedName>
    <definedName name="분BS노" localSheetId="11">#REF!</definedName>
    <definedName name="분BS노" localSheetId="9">#REF!</definedName>
    <definedName name="분BS노" localSheetId="5">#N/A</definedName>
    <definedName name="분BS재" localSheetId="11">#REF!</definedName>
    <definedName name="분BS재" localSheetId="9">#REF!</definedName>
    <definedName name="분BS재" localSheetId="5">#N/A</definedName>
    <definedName name="분C1" localSheetId="11">#REF!</definedName>
    <definedName name="분C1" localSheetId="9">#REF!</definedName>
    <definedName name="분C1" localSheetId="5">#N/A</definedName>
    <definedName name="분C1노" localSheetId="11">#REF!</definedName>
    <definedName name="분C1노" localSheetId="9">#REF!</definedName>
    <definedName name="분C1노" localSheetId="5">#N/A</definedName>
    <definedName name="분C1재" localSheetId="11">#REF!</definedName>
    <definedName name="분C1재" localSheetId="9">#REF!</definedName>
    <definedName name="분C1재" localSheetId="5">#N/A</definedName>
    <definedName name="분C2" localSheetId="11">#REF!</definedName>
    <definedName name="분C2" localSheetId="9">#REF!</definedName>
    <definedName name="분C2" localSheetId="5">#N/A</definedName>
    <definedName name="분C2노" localSheetId="11">#REF!</definedName>
    <definedName name="분C2노" localSheetId="9">#REF!</definedName>
    <definedName name="분C2노" localSheetId="5">#N/A</definedName>
    <definedName name="분C2재" localSheetId="11">#REF!</definedName>
    <definedName name="분C2재" localSheetId="9">#REF!</definedName>
    <definedName name="분C2재" localSheetId="5">#N/A</definedName>
    <definedName name="분VR" localSheetId="5">#N/A</definedName>
    <definedName name="분VR노" localSheetId="5">#N/A</definedName>
    <definedName name="분VR재" localSheetId="5">#N/A</definedName>
    <definedName name="분류" localSheetId="5">#N/A</definedName>
    <definedName name="분석" localSheetId="5">#N/A</definedName>
    <definedName name="분소" localSheetId="5">한전불입금!분소</definedName>
    <definedName name="분소시슼템" localSheetId="5">한전불입금!분소시슼템</definedName>
    <definedName name="분전" localSheetId="11">BlankMacro1</definedName>
    <definedName name="분전" localSheetId="9">BlankMacro1</definedName>
    <definedName name="분전" localSheetId="5">BlankMacro1</definedName>
    <definedName name="분전반" localSheetId="11">BlankMacro1</definedName>
    <definedName name="분전반" localSheetId="9">BlankMacro1</definedName>
    <definedName name="분전반" localSheetId="5">BlankMacro1</definedName>
    <definedName name="분전반1" localSheetId="11">BlankMacro1</definedName>
    <definedName name="분전반1" localSheetId="9">BlankMacro1</definedName>
    <definedName name="분전반1" localSheetId="5">BlankMacro1</definedName>
    <definedName name="분전반제조총괄표" localSheetId="12" hidden="1">{"'건축내역'!$A$1:$L$413"}</definedName>
    <definedName name="분전반제조총괄표" localSheetId="13" hidden="1">{"'건축내역'!$A$1:$L$413"}</definedName>
    <definedName name="분전반제조총괄표" localSheetId="5" hidden="1">{"'건축내역'!$A$1:$L$413"}</definedName>
    <definedName name="분전반제조총괄표" hidden="1">{"'건축내역'!$A$1:$L$413"}</definedName>
    <definedName name="분전함신설합계" localSheetId="5">#N/A</definedName>
    <definedName name="브02간재구조물" localSheetId="5">#N/A</definedName>
    <definedName name="브02노무" localSheetId="5">#N/A</definedName>
    <definedName name="브02노무야간" localSheetId="5">#N/A</definedName>
    <definedName name="브02손료" localSheetId="5">#N/A</definedName>
    <definedName name="브04간재구조물" localSheetId="5">#N/A</definedName>
    <definedName name="브04노무" localSheetId="5">#N/A</definedName>
    <definedName name="브04노무야간" localSheetId="5">#N/A</definedName>
    <definedName name="브04손료" localSheetId="5">#N/A</definedName>
    <definedName name="브1100설" localSheetId="5">#N/A</definedName>
    <definedName name="브1100설노" localSheetId="5">#N/A</definedName>
    <definedName name="브130설" localSheetId="5">#N/A</definedName>
    <definedName name="브130설노" localSheetId="5">#N/A</definedName>
    <definedName name="브160설" localSheetId="5">#N/A</definedName>
    <definedName name="브160설노" localSheetId="5">#N/A</definedName>
    <definedName name="브2100설" localSheetId="5">#N/A</definedName>
    <definedName name="브2100설노" localSheetId="5">#N/A</definedName>
    <definedName name="브230노설" localSheetId="5">#N/A</definedName>
    <definedName name="브230노설노" localSheetId="5">#N/A</definedName>
    <definedName name="브230설" localSheetId="5">#N/A</definedName>
    <definedName name="브230설노" localSheetId="5">#N/A</definedName>
    <definedName name="브260노설" localSheetId="5">#N/A</definedName>
    <definedName name="브260노설노" localSheetId="5">#N/A</definedName>
    <definedName name="브260설" localSheetId="5">#N/A</definedName>
    <definedName name="브260설노" localSheetId="5">#N/A</definedName>
    <definedName name="브3100설" localSheetId="5">#N/A</definedName>
    <definedName name="브3100설노" localSheetId="5">#N/A</definedName>
    <definedName name="브3200설" localSheetId="5">#N/A</definedName>
    <definedName name="브3200설노" localSheetId="5">#N/A</definedName>
    <definedName name="브330설" localSheetId="5">#N/A</definedName>
    <definedName name="브330설노" localSheetId="5">#N/A</definedName>
    <definedName name="브360설" localSheetId="5">#N/A</definedName>
    <definedName name="브360설노" localSheetId="5">#N/A</definedName>
    <definedName name="브라켓길이1" localSheetId="5">#N/A</definedName>
    <definedName name="브라켓길이2" localSheetId="5">#N/A</definedName>
    <definedName name="브라켓높이1" localSheetId="5">#N/A</definedName>
    <definedName name="브라켓높이2" localSheetId="5">#N/A</definedName>
    <definedName name="브라켓폭" localSheetId="5">#N/A</definedName>
    <definedName name="브레이드" localSheetId="5">#N/A</definedName>
    <definedName name="브이c" localSheetId="5">#REF!</definedName>
    <definedName name="블록H" localSheetId="5">#N/A</definedName>
    <definedName name="블록V" localSheetId="5">#N/A</definedName>
    <definedName name="비겁" hidden="1">#REF!</definedName>
    <definedName name="비계공" localSheetId="5">#N/A</definedName>
    <definedName name="비디오폰" localSheetId="5">#N/A</definedName>
    <definedName name="비목1" localSheetId="5">#REF!</definedName>
    <definedName name="비목군분류표" localSheetId="5">#N/A</definedName>
    <definedName name="비목군집계" hidden="1">#REF!</definedName>
    <definedName name="ㅄ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ㅄ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ㅅ" localSheetId="11">#REF!</definedName>
    <definedName name="ㅅ" localSheetId="9">#REF!</definedName>
    <definedName name="ㅅ" localSheetId="5">#N/A</definedName>
    <definedName name="ㅅㄱㅈ" localSheetId="14" hidden="1">#REF!</definedName>
    <definedName name="ㅅㄱㅈ" localSheetId="15" hidden="1">#REF!</definedName>
    <definedName name="ㅅㄱㅈ" localSheetId="3" hidden="1">#REF!</definedName>
    <definedName name="ㅅㄱㅈ" localSheetId="2" hidden="1">#REF!</definedName>
    <definedName name="ㅅㄱㅈ" hidden="1">#REF!</definedName>
    <definedName name="ㅅㄹ" localSheetId="5">#N/A</definedName>
    <definedName name="ㅅㅅ" localSheetId="14" hidden="1">#REF!</definedName>
    <definedName name="ㅅㅅ" localSheetId="15" hidden="1">#REF!</definedName>
    <definedName name="ㅅㅅ" localSheetId="3" hidden="1">#REF!</definedName>
    <definedName name="ㅅㅅ" localSheetId="12" hidden="1">#REF!</definedName>
    <definedName name="ㅅㅅ" localSheetId="2" hidden="1">#REF!</definedName>
    <definedName name="ㅅㅅ" localSheetId="11" hidden="1">#REF!</definedName>
    <definedName name="ㅅㅅ" localSheetId="9" hidden="1">#REF!</definedName>
    <definedName name="ㅅㅅ" localSheetId="5" hidden="1">#REF!</definedName>
    <definedName name="ㅅㅅ" hidden="1">#REF!</definedName>
    <definedName name="ㅅㅅㅅ" hidden="1">{#N/A,#N/A,FALSE,"전력간선"}</definedName>
    <definedName name="ㅅㅅㅅㅅ" localSheetId="5">#N/A</definedName>
    <definedName name="사" localSheetId="11">BlankMacro1</definedName>
    <definedName name="사" localSheetId="9">BlankMacro1</definedName>
    <definedName name="사" localSheetId="5">BlankMacro1</definedName>
    <definedName name="사국유지" localSheetId="5">#N/A</definedName>
    <definedName name="사급" localSheetId="11">#REF!</definedName>
    <definedName name="사급" localSheetId="9">#REF!</definedName>
    <definedName name="사급" localSheetId="5">#N/A</definedName>
    <definedName name="사다리" localSheetId="5">#N/A</definedName>
    <definedName name="사랑" localSheetId="5" hidden="1">#REF!</definedName>
    <definedName name="사랑" hidden="1">#REF!</definedName>
    <definedName name="사령및분소시스템" localSheetId="5">한전불입금!사령및분소시스템</definedName>
    <definedName name="사용램프" localSheetId="5">한전불입금!사용램프</definedName>
    <definedName name="사용인감" localSheetId="5">#N/A</definedName>
    <definedName name="사용인감계" localSheetId="5">#N/A</definedName>
    <definedName name="사윤재" localSheetId="5">#N/A</definedName>
    <definedName name="사창1_40" localSheetId="5">#N/A</definedName>
    <definedName name="사창2_25" localSheetId="5">#N/A</definedName>
    <definedName name="사창2_40" localSheetId="5">#N/A</definedName>
    <definedName name="사창3_25" localSheetId="5">#N/A</definedName>
    <definedName name="사타" hidden="1">#REF!</definedName>
    <definedName name="산근" localSheetId="5">#N/A</definedName>
    <definedName name="산보" localSheetId="5">#N/A</definedName>
    <definedName name="산서" hidden="1">#REF!</definedName>
    <definedName name="산소" localSheetId="5">#N/A</definedName>
    <definedName name="산재" localSheetId="5">#N/A</definedName>
    <definedName name="산재보험료" localSheetId="5">#REF!</definedName>
    <definedName name="산재보험율" localSheetId="5">#N/A</definedName>
    <definedName name="산추" localSheetId="5">#N/A</definedName>
    <definedName name="산추1" localSheetId="5">#N/A</definedName>
    <definedName name="산출" localSheetId="11">#REF!</definedName>
    <definedName name="산출" localSheetId="9">#REF!</definedName>
    <definedName name="산출" localSheetId="5">#N/A</definedName>
    <definedName name="산출1" localSheetId="5">#N/A</definedName>
    <definedName name="산출근거" localSheetId="5">#N/A</definedName>
    <definedName name="산출근거1" localSheetId="11">#REF!</definedName>
    <definedName name="산출근거1" localSheetId="9">#REF!</definedName>
    <definedName name="산출근거1" localSheetId="5">#N/A</definedName>
    <definedName name="산출내역" localSheetId="11">#REF!</definedName>
    <definedName name="산출내역" localSheetId="9">#REF!</definedName>
    <definedName name="산출내역" localSheetId="5">#N/A</definedName>
    <definedName name="산출일위대가통신" localSheetId="11">BlankMacro1</definedName>
    <definedName name="산출일위대가통신" localSheetId="9">BlankMacro1</definedName>
    <definedName name="산출일위대가통신" localSheetId="5">BlankMacro1</definedName>
    <definedName name="산출집계서" localSheetId="5">#N/A</definedName>
    <definedName name="산표" localSheetId="5">#N/A</definedName>
    <definedName name="삼각지_동력부하_List" localSheetId="5">#N/A</definedName>
    <definedName name="삼차선슈활하중" localSheetId="5">#N/A</definedName>
    <definedName name="상대" localSheetId="5" hidden="1">#REF!</definedName>
    <definedName name="상대" hidden="1">#REF!</definedName>
    <definedName name="상림1호" localSheetId="11">#REF!</definedName>
    <definedName name="상림1호" localSheetId="9">#REF!</definedName>
    <definedName name="상림1호" localSheetId="5">#N/A</definedName>
    <definedName name="상림2호" localSheetId="11">#REF!</definedName>
    <definedName name="상림2호" localSheetId="9">#REF!</definedName>
    <definedName name="상림2호" localSheetId="5">#N/A</definedName>
    <definedName name="상림3호" localSheetId="11">#REF!</definedName>
    <definedName name="상림3호" localSheetId="9">#REF!</definedName>
    <definedName name="상림3호" localSheetId="5">#N/A</definedName>
    <definedName name="상변" localSheetId="5">#N/A</definedName>
    <definedName name="상부공" localSheetId="5">#N/A</definedName>
    <definedName name="상부슬라브" localSheetId="5">#N/A</definedName>
    <definedName name="새마을차고신설수량" localSheetId="5">#N/A</definedName>
    <definedName name="새이" localSheetId="5" hidden="1">#REF!</definedName>
    <definedName name="새이" hidden="1">#REF!</definedName>
    <definedName name="생사1호" localSheetId="11">#REF!</definedName>
    <definedName name="생사1호" localSheetId="9">#REF!</definedName>
    <definedName name="생사1호" localSheetId="5">#N/A</definedName>
    <definedName name="생사2호" localSheetId="11">#REF!</definedName>
    <definedName name="생사2호" localSheetId="9">#REF!</definedName>
    <definedName name="생사2호" localSheetId="5">#N/A</definedName>
    <definedName name="생사기존" localSheetId="11">#REF!</definedName>
    <definedName name="생사기존" localSheetId="9">#REF!</definedName>
    <definedName name="생사기존" localSheetId="5">#N/A</definedName>
    <definedName name="서류3" hidden="1">{#N/A,"수불부",FALSE,"사급자재수불서";#N/A,"수불부",FALSE,"사급자재수불서"}</definedName>
    <definedName name="서류4" hidden="1">{#N/A,"수불부",FALSE,"사급자재수불서";#N/A,"수불부",FALSE,"사급자재수불서"}</definedName>
    <definedName name="서류5" hidden="1">{#N/A,"수불부",FALSE,"사급자재수불서";#N/A,"수불부",FALSE,"사급자재수불서"}</definedName>
    <definedName name="서면가압장내역" localSheetId="5">#N/A</definedName>
    <definedName name="서병수" localSheetId="5">#N/A</definedName>
    <definedName name="서울" localSheetId="5">#N/A</definedName>
    <definedName name="석봉" localSheetId="5">#N/A</definedName>
    <definedName name="석항" hidden="1">{#N/A,#N/A,FALSE,"명세표"}</definedName>
    <definedName name="선량1호" localSheetId="11">#REF!</definedName>
    <definedName name="선량1호" localSheetId="9">#REF!</definedName>
    <definedName name="선량1호" localSheetId="5">#N/A</definedName>
    <definedName name="선량2호" localSheetId="11">#REF!</definedName>
    <definedName name="선량2호" localSheetId="9">#REF!</definedName>
    <definedName name="선량2호" localSheetId="5">#N/A</definedName>
    <definedName name="선량3호" localSheetId="11">#REF!</definedName>
    <definedName name="선량3호" localSheetId="9">#REF!</definedName>
    <definedName name="선량3호" localSheetId="5">#N/A</definedName>
    <definedName name="선량4호" localSheetId="11">#REF!</definedName>
    <definedName name="선량4호" localSheetId="9">#REF!</definedName>
    <definedName name="선량4호" localSheetId="5">#N/A</definedName>
    <definedName name="선량5호" localSheetId="11">#REF!</definedName>
    <definedName name="선량5호" localSheetId="9">#REF!</definedName>
    <definedName name="선량5호" localSheetId="5">#N/A</definedName>
    <definedName name="선로" localSheetId="5">#N/A</definedName>
    <definedName name="선로수량" localSheetId="5">#N/A</definedName>
    <definedName name="선로신설" localSheetId="5">#N/A</definedName>
    <definedName name="선로철거" localSheetId="5">#N/A</definedName>
    <definedName name="설" localSheetId="11">#REF!</definedName>
    <definedName name="설" localSheetId="9">#REF!</definedName>
    <definedName name="설" localSheetId="5">#N/A</definedName>
    <definedName name="설계" localSheetId="5">#N/A</definedName>
    <definedName name="설계내역" localSheetId="5">#N/A</definedName>
    <definedName name="설계변경총괄" localSheetId="11">#REF!</definedName>
    <definedName name="설계변경총괄" localSheetId="9">#REF!</definedName>
    <definedName name="설계변경총괄" localSheetId="5">#N/A</definedName>
    <definedName name="설계비율" localSheetId="11">#REF!</definedName>
    <definedName name="설계비율" localSheetId="9">#REF!</definedName>
    <definedName name="설계비율" localSheetId="5">#N/A</definedName>
    <definedName name="설계서" localSheetId="5">#N/A</definedName>
    <definedName name="설계설명" localSheetId="5" hidden="1">#REF!</definedName>
    <definedName name="설계설명" hidden="1">#REF!</definedName>
    <definedName name="설계표지" localSheetId="5">#N/A</definedName>
    <definedName name="설비" localSheetId="14" hidden="1">#REF!</definedName>
    <definedName name="설비" localSheetId="15" hidden="1">#REF!</definedName>
    <definedName name="설비" localSheetId="3" hidden="1">#REF!</definedName>
    <definedName name="설비" localSheetId="12" hidden="1">#REF!</definedName>
    <definedName name="설비" localSheetId="2" hidden="1">#REF!</definedName>
    <definedName name="설비" localSheetId="11" hidden="1">#REF!</definedName>
    <definedName name="설비" localSheetId="9" hidden="1">#REF!</definedName>
    <definedName name="설비" localSheetId="5" hidden="1">{#N/A,#N/A,TRUE,"토적및재료집계";#N/A,#N/A,TRUE,"토적및재료집계";#N/A,#N/A,TRUE,"단위량"}</definedName>
    <definedName name="설비" hidden="1">#REF!</definedName>
    <definedName name="설치공량" localSheetId="11">#REF!</definedName>
    <definedName name="설치공량" localSheetId="9">#REF!</definedName>
    <definedName name="설치공량" localSheetId="5">#N/A</definedName>
    <definedName name="설치공량산출" localSheetId="5">#N/A</definedName>
    <definedName name="설치인건비" localSheetId="5">#N/A</definedName>
    <definedName name="성산1호" localSheetId="11">#REF!</definedName>
    <definedName name="성산1호" localSheetId="9">#REF!</definedName>
    <definedName name="성산1호" localSheetId="5">#N/A</definedName>
    <definedName name="성산2호" localSheetId="11">#REF!</definedName>
    <definedName name="성산2호" localSheetId="9">#REF!</definedName>
    <definedName name="성산2호" localSheetId="5">#N/A</definedName>
    <definedName name="성산3호" localSheetId="11">#REF!</definedName>
    <definedName name="성산3호" localSheetId="9">#REF!</definedName>
    <definedName name="성산3호" localSheetId="5">#N/A</definedName>
    <definedName name="성산4호" localSheetId="11">#REF!</definedName>
    <definedName name="성산4호" localSheetId="9">#REF!</definedName>
    <definedName name="성산4호" localSheetId="5">#N/A</definedName>
    <definedName name="성산5호" localSheetId="11">#REF!</definedName>
    <definedName name="성산5호" localSheetId="9">#REF!</definedName>
    <definedName name="성산5호" localSheetId="5">#N/A</definedName>
    <definedName name="성ㅈ딘" localSheetId="5">#N/A</definedName>
    <definedName name="소거" localSheetId="5">#N/A</definedName>
    <definedName name="소계" localSheetId="5">#REF!</definedName>
    <definedName name="소계3" localSheetId="5">#N/A</definedName>
    <definedName name="소계4" localSheetId="5">#N/A</definedName>
    <definedName name="소계5" localSheetId="5">#N/A</definedName>
    <definedName name="소듐동원가" localSheetId="5">#N/A</definedName>
    <definedName name="소로2" localSheetId="5">#N/A</definedName>
    <definedName name="소방" localSheetId="11">#REF!</definedName>
    <definedName name="소방" localSheetId="9">#REF!</definedName>
    <definedName name="소방" localSheetId="5">#N/A</definedName>
    <definedName name="소방내역" localSheetId="11">BlankMacro1</definedName>
    <definedName name="소방내역" localSheetId="9">BlankMacro1</definedName>
    <definedName name="소방내역" localSheetId="5">BlankMacro1</definedName>
    <definedName name="소방내역서" localSheetId="11">BlankMacro1</definedName>
    <definedName name="소방내역서" localSheetId="9">BlankMacro1</definedName>
    <definedName name="소방내역서" localSheetId="5">BlankMacro1</definedName>
    <definedName name="소방일위목록" localSheetId="5">#N/A</definedName>
    <definedName name="소켓무게" localSheetId="5">#N/A</definedName>
    <definedName name="소형B손료" localSheetId="5">#N/A</definedName>
    <definedName name="소화갑지" localSheetId="14" hidden="1">{#N/A,#N/A,FALSE,"CCTV"}</definedName>
    <definedName name="소화갑지" localSheetId="15" hidden="1">{#N/A,#N/A,FALSE,"CCTV"}</definedName>
    <definedName name="소화갑지" localSheetId="12" hidden="1">{#N/A,#N/A,FALSE,"CCTV"}</definedName>
    <definedName name="소화갑지" localSheetId="13" hidden="1">{#N/A,#N/A,FALSE,"CCTV"}</definedName>
    <definedName name="소화갑지" localSheetId="5" hidden="1">{#N/A,#N/A,FALSE,"CCTV"}</definedName>
    <definedName name="소화갑지" hidden="1">{#N/A,#N/A,FALSE,"CCTV"}</definedName>
    <definedName name="소화기" localSheetId="5">#N/A</definedName>
    <definedName name="손씨" localSheetId="5">#N/A</definedName>
    <definedName name="손해배상보험료" localSheetId="5">#N/A</definedName>
    <definedName name="송곡교" localSheetId="5">#N/A</definedName>
    <definedName name="송수관로구경" localSheetId="11">#REF!</definedName>
    <definedName name="송수관로구경" localSheetId="9">#REF!</definedName>
    <definedName name="송수관로구경" localSheetId="5">#N/A</definedName>
    <definedName name="송전전공" localSheetId="5">#N/A</definedName>
    <definedName name="송천1" localSheetId="11">#REF!</definedName>
    <definedName name="송천1" localSheetId="9">#REF!</definedName>
    <definedName name="송천1" localSheetId="5">#N/A</definedName>
    <definedName name="송천2" localSheetId="11">#REF!</definedName>
    <definedName name="송천2" localSheetId="9">#REF!</definedName>
    <definedName name="송천2" localSheetId="5">#N/A</definedName>
    <definedName name="쇼" localSheetId="5">#N/A</definedName>
    <definedName name="수" localSheetId="5">#N/A</definedName>
    <definedName name="수2" hidden="1">{#N/A,#N/A,TRUE,"토적및재료집계";#N/A,#N/A,TRUE,"토적및재료집계";#N/A,#N/A,TRUE,"단위량"}</definedName>
    <definedName name="수3" hidden="1">{#N/A,#N/A,TRUE,"토적및재료집계";#N/A,#N/A,TRUE,"토적및재료집계";#N/A,#N/A,TRUE,"단위량"}</definedName>
    <definedName name="수급인상호" localSheetId="5">#N/A</definedName>
    <definedName name="수급인성명" localSheetId="5">#N/A</definedName>
    <definedName name="수급인주소" localSheetId="5">#N/A</definedName>
    <definedName name="수도광열비" localSheetId="11">#REF!</definedName>
    <definedName name="수도광열비" localSheetId="9">#REF!</definedName>
    <definedName name="수도광열비" localSheetId="5">#N/A</definedName>
    <definedName name="수도료" localSheetId="5">#N/A</definedName>
    <definedName name="수량" localSheetId="11">#REF!,#REF!,#REF!,#REF!,#REF!,#REF!,#REF!,#REF!,#REF!,#REF!,#REF!,#REF!,#REF!,#REF!,#REF!,#REF!</definedName>
    <definedName name="수량" localSheetId="9">#REF!,#REF!,#REF!,#REF!,#REF!,#REF!,#REF!,#REF!,#REF!,#REF!,#REF!,#REF!,#REF!,#REF!,#REF!,#REF!</definedName>
    <definedName name="수량" localSheetId="5">#N/A</definedName>
    <definedName name="수량2" localSheetId="5">#N/A</definedName>
    <definedName name="수량48" localSheetId="5">#N/A</definedName>
    <definedName name="수량49" localSheetId="5">#N/A</definedName>
    <definedName name="수량계산" localSheetId="5">#REF!</definedName>
    <definedName name="수량산출1" localSheetId="5">#N/A</definedName>
    <definedName name="수량산출2" localSheetId="5">#N/A</definedName>
    <definedName name="수량산출3" localSheetId="5">#N/A</definedName>
    <definedName name="수량산출4" localSheetId="5">#N/A</definedName>
    <definedName name="수량산출서" localSheetId="11">#REF!</definedName>
    <definedName name="수량산출서" localSheetId="9">#REF!</definedName>
    <definedName name="수량산출서" localSheetId="5">#N/A</definedName>
    <definedName name="수량집계" localSheetId="5">#N/A</definedName>
    <definedName name="수량집계1" localSheetId="5">#N/A</definedName>
    <definedName name="수량집계밀" localSheetId="11">#REF!</definedName>
    <definedName name="수량집계밀" localSheetId="9">#REF!</definedName>
    <definedName name="수량집계밀" localSheetId="5">#N/A</definedName>
    <definedName name="수량집계양" localSheetId="5">#N/A</definedName>
    <definedName name="수림대대" localSheetId="5">#N/A</definedName>
    <definedName name="수목목록" localSheetId="11">#REF!</definedName>
    <definedName name="수목목록" localSheetId="9">#REF!</definedName>
    <definedName name="수목목록" localSheetId="5">#N/A</definedName>
    <definedName name="수수료" localSheetId="5">#N/A</definedName>
    <definedName name="수입원가" localSheetId="5">#N/A</definedName>
    <definedName name="수입장비" localSheetId="5">#N/A</definedName>
    <definedName name="수입장비계" localSheetId="5">#N/A</definedName>
    <definedName name="수정" localSheetId="5">#N/A</definedName>
    <definedName name="수중_토사" localSheetId="5">#N/A</definedName>
    <definedName name="수중0_3" localSheetId="5">#N/A</definedName>
    <definedName name="수중3_6" localSheetId="5">#N/A</definedName>
    <definedName name="수중6_9" localSheetId="5">#N/A</definedName>
    <definedName name="수중9_12" localSheetId="5">#N/A</definedName>
    <definedName name="수중모타1" localSheetId="11">#REF!</definedName>
    <definedName name="수중모타1" localSheetId="9">#REF!</definedName>
    <definedName name="수중모타1" localSheetId="5">#N/A</definedName>
    <definedName name="수중모타10" localSheetId="11">#REF!</definedName>
    <definedName name="수중모타10" localSheetId="9">#REF!</definedName>
    <definedName name="수중모타10" localSheetId="5">#N/A</definedName>
    <definedName name="수중모타15" localSheetId="11">#REF!</definedName>
    <definedName name="수중모타15" localSheetId="9">#REF!</definedName>
    <definedName name="수중모타15" localSheetId="5">#N/A</definedName>
    <definedName name="수중모타2" localSheetId="11">#REF!</definedName>
    <definedName name="수중모타2" localSheetId="9">#REF!</definedName>
    <definedName name="수중모타2" localSheetId="5">#N/A</definedName>
    <definedName name="수중모타20" localSheetId="11">#REF!</definedName>
    <definedName name="수중모타20" localSheetId="9">#REF!</definedName>
    <definedName name="수중모타20" localSheetId="5">#N/A</definedName>
    <definedName name="수중모타25" localSheetId="11">#REF!</definedName>
    <definedName name="수중모타25" localSheetId="9">#REF!</definedName>
    <definedName name="수중모타25" localSheetId="5">#N/A</definedName>
    <definedName name="수중모타3" localSheetId="11">#REF!</definedName>
    <definedName name="수중모타3" localSheetId="9">#REF!</definedName>
    <definedName name="수중모타3" localSheetId="5">#N/A</definedName>
    <definedName name="수중모타30" localSheetId="11">#REF!</definedName>
    <definedName name="수중모타30" localSheetId="9">#REF!</definedName>
    <definedName name="수중모타30" localSheetId="5">#N/A</definedName>
    <definedName name="수중모타5" localSheetId="11">#REF!</definedName>
    <definedName name="수중모타5" localSheetId="9">#REF!</definedName>
    <definedName name="수중모타5" localSheetId="5">#N/A</definedName>
    <definedName name="수중모타7.5" localSheetId="11">#REF!</definedName>
    <definedName name="수중모타7.5" localSheetId="9">#REF!</definedName>
    <definedName name="수중모타7.5" localSheetId="5">#N/A</definedName>
    <definedName name="수중모터펌프단가" localSheetId="11">#REF!</definedName>
    <definedName name="수중모터펌프단가" localSheetId="9">#REF!</definedName>
    <definedName name="수중모터펌프단가" localSheetId="5">#N/A</definedName>
    <definedName name="수중케이블단가" localSheetId="11">#REF!</definedName>
    <definedName name="수중케이블단가" localSheetId="9">#REF!</definedName>
    <definedName name="수중케이블단가" localSheetId="5">#N/A</definedName>
    <definedName name="수중토사p1" localSheetId="5">#N/A</definedName>
    <definedName name="수중합" localSheetId="5">#N/A</definedName>
    <definedName name="수토1" localSheetId="5">#N/A</definedName>
    <definedName name="순공사비" localSheetId="5">#REF!</definedName>
    <definedName name="순공사비1" localSheetId="5">#N/A</definedName>
    <definedName name="순공사비수" localSheetId="11">#REF!</definedName>
    <definedName name="순공사비수" localSheetId="9">#REF!</definedName>
    <definedName name="순공사비수" localSheetId="5">#N/A</definedName>
    <definedName name="순공사비평" localSheetId="11">#REF!</definedName>
    <definedName name="순공사비평" localSheetId="9">#REF!</definedName>
    <definedName name="순공사비평" localSheetId="5">#N/A</definedName>
    <definedName name="순공사원가" localSheetId="5">#REF!</definedName>
    <definedName name="슈몰탈" localSheetId="5">#N/A</definedName>
    <definedName name="슈받침콘크리트" localSheetId="5">#N/A</definedName>
    <definedName name="슈폭" localSheetId="5">#N/A</definedName>
    <definedName name="슈하중" localSheetId="5">#N/A</definedName>
    <definedName name="스위치_단로1구" localSheetId="5">#N/A</definedName>
    <definedName name="스위치_삼로" localSheetId="5">#N/A</definedName>
    <definedName name="스텐" localSheetId="5">#N/A</definedName>
    <definedName name="스텐난간" localSheetId="5">#N/A</definedName>
    <definedName name="스튜디오소계" localSheetId="5">#REF!</definedName>
    <definedName name="스페이셔" localSheetId="5">#N/A</definedName>
    <definedName name="스피커" localSheetId="5">#N/A</definedName>
    <definedName name="슬래브총괄수량집계표" localSheetId="5">#N/A</definedName>
    <definedName name="슬로프계단" localSheetId="5">#N/A</definedName>
    <definedName name="시_이음" localSheetId="5">#N/A</definedName>
    <definedName name="시공이음" localSheetId="5">#N/A</definedName>
    <definedName name="시공이음H" localSheetId="5">#N/A</definedName>
    <definedName name="시방" localSheetId="5">#N/A</definedName>
    <definedName name="시방1" localSheetId="5">#N/A</definedName>
    <definedName name="시스템박스" localSheetId="5">#N/A</definedName>
    <definedName name="시운전시간" localSheetId="5">#N/A</definedName>
    <definedName name="시운전일수" localSheetId="5">#N/A</definedName>
    <definedName name="시점" localSheetId="5">#N/A</definedName>
    <definedName name="시점명" localSheetId="5">#N/A</definedName>
    <definedName name="시행청" localSheetId="5">#N/A</definedName>
    <definedName name="시험경" localSheetId="11">#REF!</definedName>
    <definedName name="시험경" localSheetId="9">#REF!</definedName>
    <definedName name="시험경" localSheetId="5">#N/A</definedName>
    <definedName name="시험노" localSheetId="11">#REF!</definedName>
    <definedName name="시험노" localSheetId="9">#REF!</definedName>
    <definedName name="시험노" localSheetId="5">#N/A</definedName>
    <definedName name="시험재" localSheetId="11">#REF!</definedName>
    <definedName name="시험재" localSheetId="9">#REF!</definedName>
    <definedName name="시험재" localSheetId="5">#N/A</definedName>
    <definedName name="시험총" localSheetId="11">#REF!</definedName>
    <definedName name="시험총" localSheetId="9">#REF!</definedName>
    <definedName name="시험총" localSheetId="5">#N/A</definedName>
    <definedName name="신" localSheetId="5">#N/A</definedName>
    <definedName name="신도리코1" hidden="1">{#N/A,#N/A,FALSE,"9612"}</definedName>
    <definedName name="신성" localSheetId="5">#REF!</definedName>
    <definedName name="신성1" localSheetId="11">#REF!</definedName>
    <definedName name="신성1" localSheetId="9">#REF!</definedName>
    <definedName name="신성1" localSheetId="5">#N/A</definedName>
    <definedName name="신성2" localSheetId="11">#REF!</definedName>
    <definedName name="신성2" localSheetId="9">#REF!</definedName>
    <definedName name="신성2" localSheetId="5">#N/A</definedName>
    <definedName name="신성3" localSheetId="11">#REF!</definedName>
    <definedName name="신성3" localSheetId="9">#REF!</definedName>
    <definedName name="신성3" localSheetId="5">#N/A</definedName>
    <definedName name="신성4" localSheetId="11">#REF!</definedName>
    <definedName name="신성4" localSheetId="9">#REF!</definedName>
    <definedName name="신성4" localSheetId="5">#N/A</definedName>
    <definedName name="신성5" localSheetId="11">#REF!</definedName>
    <definedName name="신성5" localSheetId="9">#REF!</definedName>
    <definedName name="신성5" localSheetId="5">#N/A</definedName>
    <definedName name="신성6" localSheetId="11">#REF!</definedName>
    <definedName name="신성6" localSheetId="9">#REF!</definedName>
    <definedName name="신성6" localSheetId="5">#N/A</definedName>
    <definedName name="신성7" localSheetId="11">#REF!</definedName>
    <definedName name="신성7" localSheetId="9">#REF!</definedName>
    <definedName name="신성7" localSheetId="5">#N/A</definedName>
    <definedName name="신성감" localSheetId="5">#REF!</definedName>
    <definedName name="신축이음" localSheetId="5">#N/A</definedName>
    <definedName name="신축이음각도" localSheetId="5">#N/A</definedName>
    <definedName name="신축이음갯수" localSheetId="5">#N/A</definedName>
    <definedName name="신호" localSheetId="5">#N/A</definedName>
    <definedName name="신호기" localSheetId="5">한전불입금!신호기</definedName>
    <definedName name="신호기용공배관" localSheetId="11">#REF!</definedName>
    <definedName name="신호기용공배관" localSheetId="9">#REF!</definedName>
    <definedName name="신호기용공배관" localSheetId="5">#N/A</definedName>
    <definedName name="신호등" localSheetId="11">#REF!</definedName>
    <definedName name="신호등" localSheetId="9">#REF!</definedName>
    <definedName name="신호등" localSheetId="5">#N/A</definedName>
    <definedName name="신호산출" localSheetId="5">#N/A</definedName>
    <definedName name="신호일위" localSheetId="5">#N/A</definedName>
    <definedName name="신호자재2" localSheetId="5">#N/A</definedName>
    <definedName name="신흥1호" localSheetId="11">#REF!</definedName>
    <definedName name="신흥1호" localSheetId="9">#REF!</definedName>
    <definedName name="신흥1호" localSheetId="5">#N/A</definedName>
    <definedName name="신흥2호" localSheetId="11">#REF!</definedName>
    <definedName name="신흥2호" localSheetId="9">#REF!</definedName>
    <definedName name="신흥2호" localSheetId="5">#N/A</definedName>
    <definedName name="실경상" localSheetId="5">#N/A</definedName>
    <definedName name="실시설계" localSheetId="5">#N/A</definedName>
    <definedName name="실시설계비" localSheetId="5">#N/A</definedName>
    <definedName name="실시적용" localSheetId="5">#N/A</definedName>
    <definedName name="실시적용1" localSheetId="5">#N/A</definedName>
    <definedName name="실시적용2" localSheetId="5">#N/A</definedName>
    <definedName name="실행" localSheetId="11">#REF!</definedName>
    <definedName name="실행" localSheetId="9">#REF!</definedName>
    <definedName name="실행" localSheetId="5">#N/A</definedName>
    <definedName name="실행단가" localSheetId="5">#N/A</definedName>
    <definedName name="심우" localSheetId="5">#REF!</definedName>
    <definedName name="심우을" localSheetId="5">#REF!</definedName>
    <definedName name="씨" localSheetId="5">#REF!</definedName>
    <definedName name="ㅇ" localSheetId="12" hidden="1">#REF!</definedName>
    <definedName name="ㅇ129" localSheetId="11">#REF!</definedName>
    <definedName name="ㅇ129" localSheetId="9">#REF!</definedName>
    <definedName name="ㅇ129" localSheetId="5">#N/A</definedName>
    <definedName name="ㅇㄴㄹㄴㅇ" hidden="1">{#N/A,"수불부",FALSE,"사급자재수불서";#N/A,"수불부",FALSE,"사급자재수불서"}</definedName>
    <definedName name="ㅇㄴㄹㄴㅇㄹ" localSheetId="5">#N/A</definedName>
    <definedName name="ㅇㄴㄻㅎㅈㄷㅈㄷㄴ" hidden="1">{"'Sheet1'!$D$19","'Sheet1'!$B$22:$E$22"}</definedName>
    <definedName name="ㅇㄴㅁ" localSheetId="5">#N/A</definedName>
    <definedName name="ㅇㄴㅁㄹㅇㄻㅇㄹㄴㅇ" hidden="1">{#N/A,"수불부",FALSE,"사급자재수불서";#N/A,"수불부",FALSE,"사급자재수불서"}</definedName>
    <definedName name="ㅇㄴㅇㄴㅇㄴ" localSheetId="5">한전불입금!ㅇㄴㅇㄴㅇㄴ</definedName>
    <definedName name="ㅇ나리" localSheetId="11">#REF!</definedName>
    <definedName name="ㅇ나리" localSheetId="9">#REF!</definedName>
    <definedName name="ㅇ나리" localSheetId="5">#N/A</definedName>
    <definedName name="ㅇ남러이" localSheetId="11">#REF!</definedName>
    <definedName name="ㅇ남러이" localSheetId="9">#REF!</definedName>
    <definedName name="ㅇ남러이" localSheetId="5">#N/A</definedName>
    <definedName name="ㅇ낯ㅍ" localSheetId="11">#REF!</definedName>
    <definedName name="ㅇ낯ㅍ" localSheetId="9">#REF!</definedName>
    <definedName name="ㅇ낯ㅍ" localSheetId="5">#N/A</definedName>
    <definedName name="ㅇ널" localSheetId="11">#REF!</definedName>
    <definedName name="ㅇ널" localSheetId="9">#REF!</definedName>
    <definedName name="ㅇ널" localSheetId="5">#N/A</definedName>
    <definedName name="ㅇ닐" localSheetId="11">#REF!</definedName>
    <definedName name="ㅇ닐" localSheetId="9">#REF!</definedName>
    <definedName name="ㅇ닐" localSheetId="5">#N/A</definedName>
    <definedName name="ㅇㄶㄹㄷㄱㄹㅈ" hidden="1">{#N/A,"수불부",FALSE,"사급자재수불서";#N/A,"수불부",FALSE,"사급자재수불서"}</definedName>
    <definedName name="ㅇㄶㅁㄴㄱㄷ" hidden="1">{#N/A,"수불부",FALSE,"사급자재수불서";#N/A,"수불부",FALSE,"사급자재수불서"}</definedName>
    <definedName name="ㅇㄶㅁㄷㄱㄹㅈ" hidden="1">{#N/A,"수불부",FALSE,"사급자재수불서";#N/A,"수불부",FALSE,"사급자재수불서"}</definedName>
    <definedName name="ㅇㄷㄴㅁ" localSheetId="5">#N/A</definedName>
    <definedName name="ㅇㄹㄴㅁㅎㅁㄴ" hidden="1">{#N/A,"수불부",FALSE,"사급자재수불서";#N/A,"수불부",FALSE,"사급자재수불서"}</definedName>
    <definedName name="ㅇㄹㄶㄴㅁ" localSheetId="12" hidden="1">#REF!</definedName>
    <definedName name="ㅇㄹㄶㄴㅁ" localSheetId="5" hidden="1">#N/A</definedName>
    <definedName name="ㅇㄹㄶㄴㅁ" hidden="1">#REF!</definedName>
    <definedName name="ㅇㄹㄹ" localSheetId="12" hidden="1">#REF!</definedName>
    <definedName name="ㅇㄹㄹ" localSheetId="5" hidden="1">#N/A</definedName>
    <definedName name="ㅇㄹㄹ" hidden="1">#REF!</definedName>
    <definedName name="ㅇㄹㄹㄹ" localSheetId="5">#N/A</definedName>
    <definedName name="ㅇㄹㄹㄹㄹ" hidden="1">{#N/A,#N/A,FALSE,"전력간선"}</definedName>
    <definedName name="ㅇㄹㅇ" localSheetId="5">한전불입금!ㅇㄹㅇ</definedName>
    <definedName name="ㅇㄹㅇㄹ" localSheetId="14" hidden="1">#REF!</definedName>
    <definedName name="ㅇㄹㅇㄹ" localSheetId="15" hidden="1">#REF!</definedName>
    <definedName name="ㅇㄹㅇㄹ" localSheetId="3" hidden="1">#REF!</definedName>
    <definedName name="ㅇㄹㅇㄹ" localSheetId="2" hidden="1">#REF!</definedName>
    <definedName name="ㅇㄹㅇㄹ" localSheetId="5" hidden="1">#REF!</definedName>
    <definedName name="ㅇㄹㅇㄹ" hidden="1">#REF!</definedName>
    <definedName name="ㅇㄹ홍" localSheetId="11">#REF!</definedName>
    <definedName name="ㅇㄹ홍" localSheetId="9">#REF!</definedName>
    <definedName name="ㅇㄹ홍" localSheetId="5">#REF!</definedName>
    <definedName name="ㅇ러나ㅣ" localSheetId="11">#REF!</definedName>
    <definedName name="ㅇ러나ㅣ" localSheetId="9">#REF!</definedName>
    <definedName name="ㅇ러나ㅣ" localSheetId="5">#N/A</definedName>
    <definedName name="ㅇ리멍라" localSheetId="11">#REF!</definedName>
    <definedName name="ㅇ리멍라" localSheetId="9">#REF!</definedName>
    <definedName name="ㅇ리멍라" localSheetId="5">#N/A</definedName>
    <definedName name="ㅇㄻㄴㅀ" hidden="1">{#N/A,"수불부",FALSE,"사급자재수불서";#N/A,"수불부",FALSE,"사급자재수불서"}</definedName>
    <definedName name="ㅇㄻㄴㅇㄻㄴㅇㄹ" hidden="1">#REF!</definedName>
    <definedName name="ㅇㄻㅁㅁㅁ" localSheetId="5" hidden="1">{#N/A,#N/A,FALSE,"이정표"}</definedName>
    <definedName name="ㅇㄻㅁㅁㅁ" hidden="1">{#N/A,#N/A,FALSE,"이정표"}</definedName>
    <definedName name="ㅇㅀ" localSheetId="5">#N/A</definedName>
    <definedName name="ㅇㅀㄴ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ㅇㅀㄴ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ㅇㅁㄴㄹ" hidden="1">{#N/A,#N/A,TRUE,"토적및재료집계";#N/A,#N/A,TRUE,"토적및재료집계";#N/A,#N/A,TRUE,"단위량"}</definedName>
    <definedName name="ㅇㅁㄴㅇ" localSheetId="5">#N/A</definedName>
    <definedName name="ㅇㅁㄶㄴㅇㅁㅀㅇㄴ" hidden="1">{#N/A,"수불부",FALSE,"사급자재수불서";#N/A,"수불부",FALSE,"사급자재수불서"}</definedName>
    <definedName name="ㅇㅇ" localSheetId="11">#REF!</definedName>
    <definedName name="ㅇㅇ" localSheetId="9">#REF!</definedName>
    <definedName name="ㅇㅇ" localSheetId="5">#REF!</definedName>
    <definedName name="ㅇㅇㄹ" localSheetId="14" hidden="1">#REF!</definedName>
    <definedName name="ㅇㅇㄹ" localSheetId="15" hidden="1">#REF!</definedName>
    <definedName name="ㅇㅇㄹ" localSheetId="3" hidden="1">#REF!</definedName>
    <definedName name="ㅇㅇㄹ" localSheetId="2" hidden="1">#REF!</definedName>
    <definedName name="ㅇㅇㄹ" localSheetId="11" hidden="1">#REF!</definedName>
    <definedName name="ㅇㅇㄹ" localSheetId="9" hidden="1">#REF!</definedName>
    <definedName name="ㅇㅇㄹ" localSheetId="5" hidden="1">#REF!</definedName>
    <definedName name="ㅇㅇㄹ" hidden="1">#REF!</definedName>
    <definedName name="ㅇㅇㅇ" localSheetId="14" hidden="1">#REF!</definedName>
    <definedName name="ㅇㅇㅇ" localSheetId="15" hidden="1">#REF!</definedName>
    <definedName name="ㅇㅇㅇ" localSheetId="3" hidden="1">#REF!</definedName>
    <definedName name="ㅇㅇㅇ" localSheetId="2" hidden="1">#REF!</definedName>
    <definedName name="ㅇㅇㅇ" hidden="1">#REF!</definedName>
    <definedName name="ㅇㅇㅇㅇ" localSheetId="14" hidden="1">#REF!</definedName>
    <definedName name="ㅇㅇㅇㅇ" localSheetId="15" hidden="1">#REF!</definedName>
    <definedName name="ㅇㅇㅇㅇ" localSheetId="3" hidden="1">#REF!</definedName>
    <definedName name="ㅇㅇㅇㅇ" localSheetId="2" hidden="1">#REF!</definedName>
    <definedName name="ㅇㅇㅇㅇ" localSheetId="5" hidden="1">#REF!</definedName>
    <definedName name="ㅇㅇㅇㅇ" hidden="1">#REF!</definedName>
    <definedName name="ㅇㅇㅇㅇㄹㄴㅁㄹ" hidden="1">#REF!</definedName>
    <definedName name="ㅇㅇㅇㅇㅇ" localSheetId="11">#REF!</definedName>
    <definedName name="ㅇㅇㅇㅇㅇ" localSheetId="9">#REF!</definedName>
    <definedName name="ㅇㅇㅇㅇㅇㅇㅇㅇㅇ" localSheetId="5">#N/A</definedName>
    <definedName name="ㅇㅈㄷㅄㅂㅈㄷㄱ" hidden="1">#REF!</definedName>
    <definedName name="ㅇㅋ" localSheetId="5">#N/A</definedName>
    <definedName name="ㅇ퍼ㅐㄴ" localSheetId="11">#REF!</definedName>
    <definedName name="ㅇ퍼ㅐㄴ" localSheetId="9">#REF!</definedName>
    <definedName name="ㅇ퍼ㅐㄴ" localSheetId="5">#N/A</definedName>
    <definedName name="ㅇㅎㅁㄴ" localSheetId="14" hidden="1">#REF!</definedName>
    <definedName name="ㅇㅎㅁㄴ" localSheetId="15" hidden="1">#REF!</definedName>
    <definedName name="ㅇㅎㅁㄴ" localSheetId="3" hidden="1">#REF!</definedName>
    <definedName name="ㅇㅎㅁㄴ" localSheetId="2" hidden="1">#REF!</definedName>
    <definedName name="ㅇㅎㅁㄴ" hidden="1">#REF!</definedName>
    <definedName name="ㅇㅎㅁㅇㅎㄴㅇㅁ" hidden="1">{#N/A,"수불부",FALSE,"사급자재수불서";#N/A,"수불부",FALSE,"사급자재수불서"}</definedName>
    <definedName name="ㅇㅎㅇㅎ" localSheetId="5" hidden="1">{"'용역비'!$A$4:$C$8"}</definedName>
    <definedName name="ㅇㅎㅇㅎ" hidden="1">{"'용역비'!$A$4:$C$8"}</definedName>
    <definedName name="ㅇㅎㅎㅀㅎㅎㅎㅎㅎㄶ" localSheetId="5">#N/A</definedName>
    <definedName name="ㅇ호" localSheetId="5" hidden="1">{"'용역비'!$A$4:$C$8"}</definedName>
    <definedName name="ㅇ호" hidden="1">{"'용역비'!$A$4:$C$8"}</definedName>
    <definedName name="ㅇ호ㅓ" localSheetId="5" hidden="1">{"'용역비'!$A$4:$C$8"}</definedName>
    <definedName name="ㅇ호ㅓ" hidden="1">{"'용역비'!$A$4:$C$8"}</definedName>
    <definedName name="ㅇ호ㅓㅇㅎ" localSheetId="5" hidden="1">{"'용역비'!$A$4:$C$8"}</definedName>
    <definedName name="ㅇ호ㅓㅇㅎ" hidden="1">{"'용역비'!$A$4:$C$8"}</definedName>
    <definedName name="ㅇ호ㅓㅇ호ㅓ" localSheetId="5" hidden="1">{"'용역비'!$A$4:$C$8"}</definedName>
    <definedName name="ㅇ호ㅓㅇ호ㅓ" hidden="1">{"'용역비'!$A$4:$C$8"}</definedName>
    <definedName name="ㅇ호ㅓㅎ" localSheetId="5" hidden="1">{"'용역비'!$A$4:$C$8"}</definedName>
    <definedName name="ㅇ호ㅓㅎ" hidden="1">{"'용역비'!$A$4:$C$8"}</definedName>
    <definedName name="ㅇ호ㅓ호ㅓ" localSheetId="5" hidden="1">{"'용역비'!$A$4:$C$8"}</definedName>
    <definedName name="ㅇ호ㅓ호ㅓ" hidden="1">{"'용역비'!$A$4:$C$8"}</definedName>
    <definedName name="아" localSheetId="11">BlankMacro1</definedName>
    <definedName name="아" localSheetId="9">BlankMacro1</definedName>
    <definedName name="아" localSheetId="5">BlankMacro1</definedName>
    <definedName name="아나라니리다" localSheetId="11">#REF!</definedName>
    <definedName name="아나라니리다" localSheetId="9">#REF!</definedName>
    <definedName name="아나라니리다" localSheetId="5">#N/A</definedName>
    <definedName name="아늘믿" localSheetId="11">BlankMacro1</definedName>
    <definedName name="아늘믿" localSheetId="9">BlankMacro1</definedName>
    <definedName name="아늘믿" localSheetId="5">BlankMacro1</definedName>
    <definedName name="아니" localSheetId="11">BlankMacro1</definedName>
    <definedName name="아니" localSheetId="9">BlankMacro1</definedName>
    <definedName name="아니" localSheetId="5">BlankMacro1</definedName>
    <definedName name="아니오" localSheetId="5" hidden="1">#REF!</definedName>
    <definedName name="아니오" hidden="1">#REF!</definedName>
    <definedName name="아다" localSheetId="11">BlankMacro1</definedName>
    <definedName name="아다" localSheetId="9">BlankMacro1</definedName>
    <definedName name="아다" localSheetId="5">BlankMacro1</definedName>
    <definedName name="아디" localSheetId="11">BlankMacro1</definedName>
    <definedName name="아디" localSheetId="9">BlankMacro1</definedName>
    <definedName name="아디" localSheetId="5">BlankMacro1</definedName>
    <definedName name="아래" localSheetId="11">#REF!</definedName>
    <definedName name="아래" localSheetId="9">#REF!</definedName>
    <definedName name="아래" localSheetId="5">#N/A</definedName>
    <definedName name="아래1" localSheetId="11">#REF!</definedName>
    <definedName name="아래1" localSheetId="9">#REF!</definedName>
    <definedName name="아래1" localSheetId="5">#N/A</definedName>
    <definedName name="아러" localSheetId="11">#REF!</definedName>
    <definedName name="아러" localSheetId="9">#REF!</definedName>
    <definedName name="아러" localSheetId="5">#N/A</definedName>
    <definedName name="아러ㅏ" localSheetId="11">#REF!</definedName>
    <definedName name="아러ㅏ" localSheetId="9">#REF!</definedName>
    <definedName name="아러ㅏ" localSheetId="5">#N/A</definedName>
    <definedName name="아사꾸라방식" localSheetId="11">#REF!</definedName>
    <definedName name="아사꾸라방식" localSheetId="9">#REF!</definedName>
    <definedName name="아사꾸라방식" localSheetId="5">#N/A</definedName>
    <definedName name="아서" localSheetId="11">BlankMacro1</definedName>
    <definedName name="아서" localSheetId="9">BlankMacro1</definedName>
    <definedName name="아서" localSheetId="5">BlankMacro1</definedName>
    <definedName name="아스콘2" hidden="1">#N/A</definedName>
    <definedName name="아아" hidden="1">#REF!</definedName>
    <definedName name="아연도강관단가" localSheetId="11">#REF!</definedName>
    <definedName name="아연도강관단가" localSheetId="9">#REF!</definedName>
    <definedName name="아연도강관단가" localSheetId="5">#N/A</definedName>
    <definedName name="아연도배관단가" localSheetId="11">#REF!</definedName>
    <definedName name="아연도배관단가" localSheetId="9">#REF!</definedName>
    <definedName name="아연도배관단가" localSheetId="5">#N/A</definedName>
    <definedName name="아연도배관자재" localSheetId="11">#REF!</definedName>
    <definedName name="아연도배관자재" localSheetId="9">#REF!</definedName>
    <definedName name="아연도배관자재" localSheetId="5">#N/A</definedName>
    <definedName name="아이야" localSheetId="11">#REF!</definedName>
    <definedName name="아이야" localSheetId="9">#REF!</definedName>
    <definedName name="아이야" localSheetId="5">#N/A</definedName>
    <definedName name="아ㅓㅣㅏㄴ" localSheetId="11">#REF!</definedName>
    <definedName name="아ㅓㅣㅏㄴ" localSheetId="9">#REF!</definedName>
    <definedName name="아ㅓㅣㅏㄴ" localSheetId="5">#REF!</definedName>
    <definedName name="아ㅣㅓ" localSheetId="11">#REF!</definedName>
    <definedName name="아ㅣㅓ" localSheetId="9">#REF!</definedName>
    <definedName name="아ㅣㅓ" localSheetId="5">#N/A</definedName>
    <definedName name="안방1호" localSheetId="11">#REF!</definedName>
    <definedName name="안방1호" localSheetId="9">#REF!</definedName>
    <definedName name="안방1호" localSheetId="5">#N/A</definedName>
    <definedName name="안방2호" localSheetId="11">#REF!</definedName>
    <definedName name="안방2호" localSheetId="9">#REF!</definedName>
    <definedName name="안방2호" localSheetId="5">#N/A</definedName>
    <definedName name="안전" localSheetId="5">#N/A</definedName>
    <definedName name="안전관리비" localSheetId="5">#REF!</definedName>
    <definedName name="안전관리비율" localSheetId="5">#N/A</definedName>
    <definedName name="안정기2" localSheetId="11">#REF!</definedName>
    <definedName name="안정기2" localSheetId="9">#REF!</definedName>
    <definedName name="안정기2" localSheetId="5">#N/A</definedName>
    <definedName name="안정기2재" localSheetId="11">#REF!</definedName>
    <definedName name="안정기2재" localSheetId="9">#REF!</definedName>
    <definedName name="안정기2재" localSheetId="5">#N/A</definedName>
    <definedName name="안정기4" localSheetId="11">#REF!</definedName>
    <definedName name="안정기4" localSheetId="9">#REF!</definedName>
    <definedName name="안정기4" localSheetId="5">#N/A</definedName>
    <definedName name="안정기4재" localSheetId="11">#REF!</definedName>
    <definedName name="안정기4재" localSheetId="9">#REF!</definedName>
    <definedName name="안정기4재" localSheetId="5">#N/A</definedName>
    <definedName name="안정기8" localSheetId="11">#REF!</definedName>
    <definedName name="안정기8" localSheetId="9">#REF!</definedName>
    <definedName name="안정기8" localSheetId="5">#N/A</definedName>
    <definedName name="안정기8재" localSheetId="11">#REF!</definedName>
    <definedName name="안정기8재" localSheetId="9">#REF!</definedName>
    <definedName name="안정기8재" localSheetId="5">#N/A</definedName>
    <definedName name="안정수위" localSheetId="11">#REF!</definedName>
    <definedName name="안정수위" localSheetId="9">#REF!</definedName>
    <definedName name="안정수위" localSheetId="5">#N/A</definedName>
    <definedName name="알d" localSheetId="5">#REF!</definedName>
    <definedName name="알지" localSheetId="11">#REF!</definedName>
    <definedName name="알지" localSheetId="9">#REF!</definedName>
    <definedName name="알지" localSheetId="5">#N/A</definedName>
    <definedName name="알파1" localSheetId="5">#REF!</definedName>
    <definedName name="압력단자" localSheetId="5">#N/A</definedName>
    <definedName name="압착터미널" localSheetId="5">#N/A</definedName>
    <definedName name="앙카설치" localSheetId="5">#N/A</definedName>
    <definedName name="앙카설치노" localSheetId="5">#N/A</definedName>
    <definedName name="앙카천정설치" localSheetId="5">#N/A</definedName>
    <definedName name="앙카천정설치노" localSheetId="5">#N/A</definedName>
    <definedName name="앞들1호" localSheetId="11">#REF!</definedName>
    <definedName name="앞들1호" localSheetId="9">#REF!</definedName>
    <definedName name="앞들1호" localSheetId="5">#N/A</definedName>
    <definedName name="앞들2호" localSheetId="11">#REF!</definedName>
    <definedName name="앞들2호" localSheetId="9">#REF!</definedName>
    <definedName name="앞들2호" localSheetId="5">#N/A</definedName>
    <definedName name="애" hidden="1">#REF!</definedName>
    <definedName name="애머ㅏㄹ" localSheetId="11">#REF!</definedName>
    <definedName name="애머ㅏㄹ" localSheetId="9">#REF!</definedName>
    <definedName name="애머ㅏㄹ" localSheetId="5">#N/A</definedName>
    <definedName name="앨c" localSheetId="5">#REF!</definedName>
    <definedName name="앰프" localSheetId="5">#N/A</definedName>
    <definedName name="양매자0403" localSheetId="5">#N/A</definedName>
    <definedName name="양매자0505" localSheetId="5">#N/A</definedName>
    <definedName name="양매자0606" localSheetId="5">#N/A</definedName>
    <definedName name="양방향슈몰탈" localSheetId="5">#N/A</definedName>
    <definedName name="양수량" localSheetId="11">#REF!</definedName>
    <definedName name="양수량" localSheetId="9">#REF!</definedName>
    <definedName name="양수량" localSheetId="5">#N/A</definedName>
    <definedName name="양식" localSheetId="11">#REF!</definedName>
    <definedName name="양식" localSheetId="9">#REF!</definedName>
    <definedName name="양식" localSheetId="5" hidden="1">{#N/A,#N/A,FALSE,"전력간선"}</definedName>
    <definedName name="어" localSheetId="5">#N/A</definedName>
    <definedName name="어" hidden="1">{"'용역비'!$A$4:$C$8"}</definedName>
    <definedName name="어라" localSheetId="11">#REF!</definedName>
    <definedName name="어라" localSheetId="9">#REF!</definedName>
    <definedName name="어라" localSheetId="5">#N/A</definedName>
    <definedName name="어랑너ㅣㄹㄴㅇ" hidden="1">{#N/A,"수불부",FALSE,"사급자재수불서";#N/A,"수불부",FALSE,"사급자재수불서"}</definedName>
    <definedName name="어름" hidden="1">#REF!</definedName>
    <definedName name="어연1_40" localSheetId="5">#N/A</definedName>
    <definedName name="어연2_25" localSheetId="5">#N/A</definedName>
    <definedName name="어연2_40" localSheetId="5">#N/A</definedName>
    <definedName name="어연3_25" localSheetId="5">#N/A</definedName>
    <definedName name="어쭈구리" localSheetId="11">#REF!</definedName>
    <definedName name="어쭈구리" localSheetId="9">#REF!</definedName>
    <definedName name="어쭈구리" localSheetId="5">#N/A</definedName>
    <definedName name="어ㅏ" localSheetId="11">#REF!</definedName>
    <definedName name="어ㅏ" localSheetId="9">#REF!</definedName>
    <definedName name="어ㅏ" localSheetId="5">#N/A</definedName>
    <definedName name="업체3" localSheetId="5">#N/A</definedName>
    <definedName name="업체단가" localSheetId="5">#N/A</definedName>
    <definedName name="에치원" localSheetId="5">#N/A</definedName>
    <definedName name="여과지동" localSheetId="5">#N/A</definedName>
    <definedName name="여름" localSheetId="5">#N/A</definedName>
    <definedName name="여유폭" localSheetId="5">#N/A</definedName>
    <definedName name="역L형옹벽" localSheetId="11">#REF!</definedName>
    <definedName name="역L형옹벽" localSheetId="9">#REF!</definedName>
    <definedName name="역L형옹벽" localSheetId="5">#N/A</definedName>
    <definedName name="역T형옹벽수량집계표" localSheetId="11">#REF!</definedName>
    <definedName name="역T형옹벽수량집계표" localSheetId="9">#REF!</definedName>
    <definedName name="역T형옹벽수량집계표" localSheetId="5">#N/A</definedName>
    <definedName name="연구" localSheetId="5">#N/A</definedName>
    <definedName name="연구보" localSheetId="5">#N/A</definedName>
    <definedName name="연구보조원" localSheetId="5">#N/A</definedName>
    <definedName name="연구원" localSheetId="5">#N/A</definedName>
    <definedName name="연구지원견적" localSheetId="5">#N/A</definedName>
    <definedName name="연료" localSheetId="5">#N/A</definedName>
    <definedName name="연수" localSheetId="11">#REF!</definedName>
    <definedName name="연수" localSheetId="9">#REF!</definedName>
    <definedName name="연수" localSheetId="5">#N/A</definedName>
    <definedName name="연습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연습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연습" localSheetId="1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연습" localSheetId="1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연습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연습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연습9" localSheetId="5">#N/A</definedName>
    <definedName name="연습99" localSheetId="5">#N/A</definedName>
    <definedName name="연장" localSheetId="5">#N/A</definedName>
    <definedName name="연접도움말" localSheetId="11">#REF!</definedName>
    <definedName name="연접도움말" localSheetId="9">#REF!</definedName>
    <definedName name="연접도움말" localSheetId="5">#N/A</definedName>
    <definedName name="연접물량" localSheetId="5">한전불입금!연접물량</definedName>
    <definedName name="열차무선전화설비" localSheetId="5">#REF!</definedName>
    <definedName name="영상" localSheetId="11">#REF!</definedName>
    <definedName name="영상" localSheetId="9">#REF!</definedName>
    <definedName name="영상" localSheetId="5">#N/A</definedName>
    <definedName name="영시스템" localSheetId="14" hidden="1">#REF!</definedName>
    <definedName name="영시스템" localSheetId="15" hidden="1">#REF!</definedName>
    <definedName name="영시스템" localSheetId="3" hidden="1">#REF!</definedName>
    <definedName name="영시스템" localSheetId="12" hidden="1">#REF!</definedName>
    <definedName name="영시스템" localSheetId="2" hidden="1">#REF!</definedName>
    <definedName name="영시스템" localSheetId="11" hidden="1">#REF!</definedName>
    <definedName name="영시스템" localSheetId="9" hidden="1">#REF!</definedName>
    <definedName name="영시스템" localSheetId="5" hidden="1">#N/A</definedName>
    <definedName name="영시스템" hidden="1">#REF!</definedName>
    <definedName name="예" localSheetId="5" hidden="1">#REF!</definedName>
    <definedName name="예" hidden="1">#REF!</definedName>
    <definedName name="예비비수" localSheetId="11">#REF!</definedName>
    <definedName name="예비비수" localSheetId="9">#REF!</definedName>
    <definedName name="예비비수" localSheetId="5">#N/A</definedName>
    <definedName name="예비비평" localSheetId="11">#REF!</definedName>
    <definedName name="예비비평" localSheetId="9">#REF!</definedName>
    <definedName name="예비비평" localSheetId="5">#N/A</definedName>
    <definedName name="예산내역입니다" localSheetId="5">#N/A</definedName>
    <definedName name="예산서" hidden="1">#REF!</definedName>
    <definedName name="오" hidden="1">#REF!</definedName>
    <definedName name="오오오" localSheetId="5">#N/A</definedName>
    <definedName name="오주1호" localSheetId="11">#REF!</definedName>
    <definedName name="오주1호" localSheetId="9">#REF!</definedName>
    <definedName name="오주1호" localSheetId="5">#N/A</definedName>
    <definedName name="오주2호" localSheetId="11">#REF!</definedName>
    <definedName name="오주2호" localSheetId="9">#REF!</definedName>
    <definedName name="오주2호" localSheetId="5">#N/A</definedName>
    <definedName name="오주3호" localSheetId="11">#REF!</definedName>
    <definedName name="오주3호" localSheetId="9">#REF!</definedName>
    <definedName name="오주3호" localSheetId="5">#N/A</definedName>
    <definedName name="오주4호" localSheetId="11">#REF!</definedName>
    <definedName name="오주4호" localSheetId="9">#REF!</definedName>
    <definedName name="오주4호" localSheetId="5">#N/A</definedName>
    <definedName name="옥계1교" localSheetId="5">#N/A</definedName>
    <definedName name="옥외1" localSheetId="5">#N/A</definedName>
    <definedName name="옥외2" localSheetId="5">#N/A</definedName>
    <definedName name="옥외3" localSheetId="5">#N/A</definedName>
    <definedName name="옥외4" localSheetId="5">#N/A</definedName>
    <definedName name="옥외5" localSheetId="5">#N/A</definedName>
    <definedName name="옥외6" localSheetId="5">#N/A</definedName>
    <definedName name="옥외7" localSheetId="5">#N/A</definedName>
    <definedName name="옥외8" localSheetId="5">#N/A</definedName>
    <definedName name="옥외등철거공구손료" localSheetId="5">#N/A</definedName>
    <definedName name="옥외등철거공비" localSheetId="5">#N/A</definedName>
    <definedName name="옥외수량1" localSheetId="5">#N/A</definedName>
    <definedName name="옥외수량2" localSheetId="5">#N/A</definedName>
    <definedName name="옥외수량3" localSheetId="5">#N/A</definedName>
    <definedName name="옥외수량4" localSheetId="5">#N/A</definedName>
    <definedName name="옥외수량5" localSheetId="5">#N/A</definedName>
    <definedName name="옥외수량6" localSheetId="5">#N/A</definedName>
    <definedName name="옥외수량7" localSheetId="5">#N/A</definedName>
    <definedName name="옥외수량8" localSheetId="11">#REF!</definedName>
    <definedName name="옥외수량8" localSheetId="9">#REF!</definedName>
    <definedName name="옥외수량8" localSheetId="5">#N/A</definedName>
    <definedName name="옹2되" localSheetId="5">#N/A</definedName>
    <definedName name="옹2부" localSheetId="5">#N/A</definedName>
    <definedName name="옹2블캡" localSheetId="5">#N/A</definedName>
    <definedName name="옹2블표" localSheetId="5">#N/A</definedName>
    <definedName name="옹2상" localSheetId="5">#N/A</definedName>
    <definedName name="옹2속" localSheetId="5">#N/A</definedName>
    <definedName name="옹2잔" localSheetId="5">#N/A</definedName>
    <definedName name="옹2잡" localSheetId="5">#N/A</definedName>
    <definedName name="옹2지1" localSheetId="5">#N/A</definedName>
    <definedName name="옹2지2" localSheetId="5">#N/A</definedName>
    <definedName name="옹2지3" localSheetId="5">#N/A</definedName>
    <definedName name="옹2터" localSheetId="5">#N/A</definedName>
    <definedName name="옹2합" localSheetId="5">#N/A</definedName>
    <definedName name="옹되" localSheetId="5">#N/A</definedName>
    <definedName name="옹벽신축이음" localSheetId="5">#N/A</definedName>
    <definedName name="옹부" localSheetId="5">#N/A</definedName>
    <definedName name="옹블캡" localSheetId="5">#N/A</definedName>
    <definedName name="옹블표" localSheetId="5">#N/A</definedName>
    <definedName name="옹상" localSheetId="5">#N/A</definedName>
    <definedName name="옹속" localSheetId="5">#N/A</definedName>
    <definedName name="옹잔" localSheetId="5">#N/A</definedName>
    <definedName name="옹잡" localSheetId="5">#N/A</definedName>
    <definedName name="옹지1" localSheetId="5">#N/A</definedName>
    <definedName name="옹지2" localSheetId="5">#N/A</definedName>
    <definedName name="옹지3" localSheetId="5">#N/A</definedName>
    <definedName name="옹터" localSheetId="5">#N/A</definedName>
    <definedName name="옹합" localSheetId="5">#N/A</definedName>
    <definedName name="완공1" localSheetId="11">#REF!</definedName>
    <definedName name="완공1" localSheetId="9">#REF!</definedName>
    <definedName name="완공1" localSheetId="5">#N/A</definedName>
    <definedName name="완공2" localSheetId="11">#REF!</definedName>
    <definedName name="완공2" localSheetId="9">#REF!</definedName>
    <definedName name="완공2" localSheetId="5">#N/A</definedName>
    <definedName name="완공3" localSheetId="14" hidden="1">#REF!</definedName>
    <definedName name="완공3" localSheetId="15" hidden="1">#REF!</definedName>
    <definedName name="완공3" localSheetId="3" hidden="1">#REF!</definedName>
    <definedName name="완공3" localSheetId="12" hidden="1">#REF!</definedName>
    <definedName name="완공3" localSheetId="2" hidden="1">#REF!</definedName>
    <definedName name="완공3" localSheetId="5" hidden="1">#REF!</definedName>
    <definedName name="완공3" hidden="1">#REF!</definedName>
    <definedName name="왕" localSheetId="5">#N/A</definedName>
    <definedName name="왕림31_40" localSheetId="5">#N/A</definedName>
    <definedName name="왕림32_25" localSheetId="5">#N/A</definedName>
    <definedName name="왕림32_40" localSheetId="5">#N/A</definedName>
    <definedName name="왕림33_25" localSheetId="5">#N/A</definedName>
    <definedName name="왜" hidden="1">#REF!</definedName>
    <definedName name="외" localSheetId="5">#N/A</definedName>
    <definedName name="외벽" localSheetId="5">#N/A</definedName>
    <definedName name="외주가공비" localSheetId="5">#N/A</definedName>
    <definedName name="요동1호" localSheetId="11">#REF!</definedName>
    <definedName name="요동1호" localSheetId="9">#REF!</definedName>
    <definedName name="요동1호" localSheetId="5">#N/A</definedName>
    <definedName name="요동2호" localSheetId="11">#REF!</definedName>
    <definedName name="요동2호" localSheetId="9">#REF!</definedName>
    <definedName name="요동2호" localSheetId="5">#N/A</definedName>
    <definedName name="용량" localSheetId="5">#REF!</definedName>
    <definedName name="용소1_40" localSheetId="5">#N/A</definedName>
    <definedName name="용소2_25" localSheetId="5">#N/A</definedName>
    <definedName name="용소2_40" localSheetId="5">#N/A</definedName>
    <definedName name="용소3_25" localSheetId="5">#N/A</definedName>
    <definedName name="용접" localSheetId="5">#N/A</definedName>
    <definedName name="용접공" localSheetId="5">#N/A</definedName>
    <definedName name="용접봉" localSheetId="5">#N/A</definedName>
    <definedName name="우" localSheetId="5">#N/A</definedName>
    <definedName name="우산" localSheetId="11">#REF!</definedName>
    <definedName name="우산" localSheetId="9">#REF!</definedName>
    <definedName name="우산" localSheetId="5">#N/A</definedName>
    <definedName name="우울" localSheetId="5">#N/A</definedName>
    <definedName name="운" localSheetId="5">#N/A</definedName>
    <definedName name="운반2" localSheetId="5">#N/A</definedName>
    <definedName name="운반구간" localSheetId="5">#N/A</definedName>
    <definedName name="운반비" localSheetId="5">#N/A</definedName>
    <definedName name="운반비경" localSheetId="5">#N/A</definedName>
    <definedName name="운반차운전사" localSheetId="5">#N/A</definedName>
    <definedName name="운암" localSheetId="11">#REF!</definedName>
    <definedName name="운암" localSheetId="9">#REF!</definedName>
    <definedName name="운암" localSheetId="5">#N/A</definedName>
    <definedName name="운잔" localSheetId="5">#N/A</definedName>
    <definedName name="운전" localSheetId="5">#N/A</definedName>
    <definedName name="운전기사" localSheetId="11">#REF!</definedName>
    <definedName name="운전기사" localSheetId="9">#REF!</definedName>
    <definedName name="운전기사" localSheetId="5">#N/A</definedName>
    <definedName name="운전사" localSheetId="11">#REF!</definedName>
    <definedName name="운전사" localSheetId="9">#REF!</definedName>
    <definedName name="운전사" localSheetId="5">#N/A</definedName>
    <definedName name="운전사_운반" localSheetId="5">#N/A</definedName>
    <definedName name="운전조" localSheetId="5">#N/A</definedName>
    <definedName name="운전조수" localSheetId="11">#REF!</definedName>
    <definedName name="운전조수" localSheetId="9">#REF!</definedName>
    <definedName name="운전조수" localSheetId="5">#N/A</definedName>
    <definedName name="운진" localSheetId="5">#N/A</definedName>
    <definedName name="운호1호" localSheetId="11">#REF!</definedName>
    <definedName name="운호1호" localSheetId="9">#REF!</definedName>
    <definedName name="운호1호" localSheetId="5">#N/A</definedName>
    <definedName name="운호2호" localSheetId="11">#REF!</definedName>
    <definedName name="운호2호" localSheetId="9">#REF!</definedName>
    <definedName name="운호2호" localSheetId="5">#N/A</definedName>
    <definedName name="운호3호" localSheetId="11">#REF!</definedName>
    <definedName name="운호3호" localSheetId="9">#REF!</definedName>
    <definedName name="운호3호" localSheetId="5">#N/A</definedName>
    <definedName name="움움" localSheetId="5">#N/A</definedName>
    <definedName name="원" localSheetId="5">#REF!</definedName>
    <definedName name="원가" localSheetId="11">BlankMacro1</definedName>
    <definedName name="원가" localSheetId="9">BlankMacro1</definedName>
    <definedName name="원가" localSheetId="5">#REF!</definedName>
    <definedName name="원가1" localSheetId="5">#N/A</definedName>
    <definedName name="원가계산" localSheetId="5">#N/A</definedName>
    <definedName name="원가계산1" localSheetId="5">#N/A</definedName>
    <definedName name="원가계산서" localSheetId="5">#REF!</definedName>
    <definedName name="원가계산서2" localSheetId="5">#N/A</definedName>
    <definedName name="원가계산섭" localSheetId="11">#REF!</definedName>
    <definedName name="원가계산섭" localSheetId="9">#REF!</definedName>
    <definedName name="원가계산섭" localSheetId="5">#N/A</definedName>
    <definedName name="원가소계" localSheetId="11">#REF!</definedName>
    <definedName name="원가소계" localSheetId="9">#REF!</definedName>
    <definedName name="원가소계" localSheetId="5">#N/A</definedName>
    <definedName name="원각계ㅅ산" localSheetId="11">#REF!</definedName>
    <definedName name="원각계ㅅ산" localSheetId="9">#REF!</definedName>
    <definedName name="원각계ㅅ산" localSheetId="5">#N/A</definedName>
    <definedName name="원격" localSheetId="5">#N/A</definedName>
    <definedName name="원운1호" localSheetId="11">#REF!</definedName>
    <definedName name="원운1호" localSheetId="9">#REF!</definedName>
    <definedName name="원운1호" localSheetId="5">#N/A</definedName>
    <definedName name="원운2호" localSheetId="11">#REF!</definedName>
    <definedName name="원운2호" localSheetId="9">#REF!</definedName>
    <definedName name="원운2호" localSheetId="5">#N/A</definedName>
    <definedName name="원형3회" localSheetId="5">#N/A</definedName>
    <definedName name="원형4회" localSheetId="5">#N/A</definedName>
    <definedName name="위" localSheetId="5">#N/A</definedName>
    <definedName name="위1" localSheetId="5">#N/A</definedName>
    <definedName name="위샤캡" localSheetId="5">#N/A</definedName>
    <definedName name="위치" localSheetId="5">#N/A</definedName>
    <definedName name="위치조서" localSheetId="5">#N/A</definedName>
    <definedName name="위탁공사비" localSheetId="5">#N/A</definedName>
    <definedName name="윗변" localSheetId="5">#N/A</definedName>
    <definedName name="유" localSheetId="5">#N/A</definedName>
    <definedName name="유도등" localSheetId="5">#N/A</definedName>
    <definedName name="유동표" localSheetId="5">#N/A</definedName>
    <definedName name="유리알버드" localSheetId="5">#N/A</definedName>
    <definedName name="유압식백호우0.4경비" localSheetId="5">#N/A</definedName>
    <definedName name="유압식백호우0.4노무비" localSheetId="5">#N/A</definedName>
    <definedName name="유압식백호우0.4재료비" localSheetId="5">#N/A</definedName>
    <definedName name="유형고정자산" hidden="1">{#N/A,#N/A,FALSE,"9612"}</definedName>
    <definedName name="육리1호" localSheetId="11">#REF!</definedName>
    <definedName name="육리1호" localSheetId="9">#REF!</definedName>
    <definedName name="육리1호" localSheetId="5">#N/A</definedName>
    <definedName name="육리2호" localSheetId="11">#REF!</definedName>
    <definedName name="육리2호" localSheetId="9">#REF!</definedName>
    <definedName name="육리2호" localSheetId="5">#N/A</definedName>
    <definedName name="육상0_3" localSheetId="5">#N/A</definedName>
    <definedName name="육상3_6" localSheetId="5">#N/A</definedName>
    <definedName name="육상6_9" localSheetId="5">#N/A</definedName>
    <definedName name="육상9_12" localSheetId="5">#N/A</definedName>
    <definedName name="육상합" localSheetId="5">#N/A</definedName>
    <definedName name="융착성도료청색" localSheetId="5">#N/A</definedName>
    <definedName name="으치" localSheetId="5" hidden="1">#REF!</definedName>
    <definedName name="으치" hidden="1">#REF!</definedName>
    <definedName name="은산1호" localSheetId="11">#REF!</definedName>
    <definedName name="은산1호" localSheetId="9">#REF!</definedName>
    <definedName name="은산1호" localSheetId="5">#N/A</definedName>
    <definedName name="은산2호" localSheetId="11">#REF!</definedName>
    <definedName name="은산2호" localSheetId="9">#REF!</definedName>
    <definedName name="은산2호" localSheetId="5">#N/A</definedName>
    <definedName name="은산3호" localSheetId="11">#REF!</definedName>
    <definedName name="은산3호" localSheetId="9">#REF!</definedName>
    <definedName name="은산3호" localSheetId="5">#N/A</definedName>
    <definedName name="은산4호" localSheetId="11">#REF!</definedName>
    <definedName name="은산4호" localSheetId="9">#REF!</definedName>
    <definedName name="은산4호" localSheetId="5">#N/A</definedName>
    <definedName name="은은" localSheetId="5">#N/A</definedName>
    <definedName name="을" localSheetId="5">#REF!</definedName>
    <definedName name="을1" localSheetId="11">#REF!</definedName>
    <definedName name="을1" localSheetId="9">#REF!</definedName>
    <definedName name="을1" localSheetId="5">#N/A</definedName>
    <definedName name="을1a" localSheetId="11">#REF!</definedName>
    <definedName name="을1a" localSheetId="9">#REF!</definedName>
    <definedName name="을1a" localSheetId="5">#N/A</definedName>
    <definedName name="을1b" localSheetId="11">#REF!</definedName>
    <definedName name="을1b" localSheetId="9">#REF!</definedName>
    <definedName name="을1b" localSheetId="5">#N/A</definedName>
    <definedName name="을부담품목별중량계" localSheetId="5">#N/A</definedName>
    <definedName name="을지1" localSheetId="11">#REF!</definedName>
    <definedName name="을지1" localSheetId="9">#REF!</definedName>
    <definedName name="을지1" localSheetId="5">#N/A</definedName>
    <definedName name="을지로" localSheetId="5">한전불입금!을지로</definedName>
    <definedName name="을지양식" localSheetId="11">#REF!</definedName>
    <definedName name="을지양식" localSheetId="9">#REF!</definedName>
    <definedName name="을지양식" localSheetId="5">#N/A</definedName>
    <definedName name="이" localSheetId="5" hidden="1">{#N/A,#N/A,FALSE,"명세표"}</definedName>
    <definedName name="이공구가설비" localSheetId="11">#REF!</definedName>
    <definedName name="이공구가설비" localSheetId="9">#REF!</definedName>
    <definedName name="이공구가설비" localSheetId="5">#N/A</definedName>
    <definedName name="이공구간접노무비" localSheetId="11">#REF!</definedName>
    <definedName name="이공구간접노무비" localSheetId="9">#REF!</definedName>
    <definedName name="이공구간접노무비" localSheetId="5">#N/A</definedName>
    <definedName name="이공구공사원가" localSheetId="11">#REF!</definedName>
    <definedName name="이공구공사원가" localSheetId="9">#REF!</definedName>
    <definedName name="이공구공사원가" localSheetId="5">#N/A</definedName>
    <definedName name="이공구기타경비" localSheetId="11">#REF!</definedName>
    <definedName name="이공구기타경비" localSheetId="9">#REF!</definedName>
    <definedName name="이공구기타경비" localSheetId="5">#N/A</definedName>
    <definedName name="이공구부가가치세" localSheetId="11">#REF!</definedName>
    <definedName name="이공구부가가치세" localSheetId="9">#REF!</definedName>
    <definedName name="이공구부가가치세" localSheetId="5">#N/A</definedName>
    <definedName name="이공구산재보험료" localSheetId="11">#REF!</definedName>
    <definedName name="이공구산재보험료" localSheetId="9">#REF!</definedName>
    <definedName name="이공구산재보험료" localSheetId="5">#N/A</definedName>
    <definedName name="이공구안전관리비" localSheetId="11">#REF!</definedName>
    <definedName name="이공구안전관리비" localSheetId="9">#REF!</definedName>
    <definedName name="이공구안전관리비" localSheetId="5">#N/A</definedName>
    <definedName name="이공구이윤" localSheetId="11">#REF!</definedName>
    <definedName name="이공구이윤" localSheetId="9">#REF!</definedName>
    <definedName name="이공구이윤" localSheetId="5">#N/A</definedName>
    <definedName name="이공구일반관리비" localSheetId="11">#REF!</definedName>
    <definedName name="이공구일반관리비" localSheetId="9">#REF!</definedName>
    <definedName name="이공구일반관리비" localSheetId="5">#N/A</definedName>
    <definedName name="이동" localSheetId="11">#REF!</definedName>
    <definedName name="이동" localSheetId="9">#REF!</definedName>
    <definedName name="이동" localSheetId="5">#N/A</definedName>
    <definedName name="이레" localSheetId="11">#REF!</definedName>
    <definedName name="이레" localSheetId="9">#REF!</definedName>
    <definedName name="이레" localSheetId="5">#N/A</definedName>
    <definedName name="이름" hidden="1">#REF!</definedName>
    <definedName name="이름충돌" localSheetId="5">#N/A</definedName>
    <definedName name="이름충돌이네" localSheetId="14" hidden="1">#REF!</definedName>
    <definedName name="이름충돌이네" localSheetId="15" hidden="1">#REF!</definedName>
    <definedName name="이름충돌이네" localSheetId="3" hidden="1">#REF!</definedName>
    <definedName name="이름충돌이네" localSheetId="12" hidden="1">#REF!</definedName>
    <definedName name="이름충돌이네" localSheetId="2" hidden="1">#REF!</definedName>
    <definedName name="이름충돌이네" localSheetId="11" hidden="1">#REF!</definedName>
    <definedName name="이름충돌이네" localSheetId="9" hidden="1">#REF!</definedName>
    <definedName name="이름충돌이네" localSheetId="5" hidden="1">#REF!</definedName>
    <definedName name="이름충돌이네" hidden="1">#REF!</definedName>
    <definedName name="이름표" localSheetId="14" hidden="1">{#N/A,#N/A,FALSE,"단가표지"}</definedName>
    <definedName name="이름표" localSheetId="15" hidden="1">{#N/A,#N/A,FALSE,"단가표지"}</definedName>
    <definedName name="이름표" localSheetId="5" hidden="1">{#N/A,#N/A,FALSE,"단가표지"}</definedName>
    <definedName name="이름표" hidden="1">{#N/A,#N/A,FALSE,"단가표지"}</definedName>
    <definedName name="이릉" localSheetId="14" hidden="1">#REF!</definedName>
    <definedName name="이릉" localSheetId="15" hidden="1">#REF!</definedName>
    <definedName name="이릉" localSheetId="3" hidden="1">#REF!</definedName>
    <definedName name="이릉" localSheetId="2" hidden="1">#REF!</definedName>
    <definedName name="이릉" localSheetId="5" hidden="1">#REF!</definedName>
    <definedName name="이릉" hidden="1">#REF!</definedName>
    <definedName name="이면배선" localSheetId="5">#N/A</definedName>
    <definedName name="이미" hidden="1">#REF!</definedName>
    <definedName name="이미리" hidden="1">#REF!</definedName>
    <definedName name="이성희" localSheetId="11">#REF!</definedName>
    <definedName name="이성희" localSheetId="9">#REF!</definedName>
    <definedName name="이성희" localSheetId="5">#N/A</definedName>
    <definedName name="이윤" localSheetId="5">#REF!</definedName>
    <definedName name="이윤1" localSheetId="5">#N/A</definedName>
    <definedName name="이잉" localSheetId="5">#N/A</definedName>
    <definedName name="이전화면" localSheetId="11">#REF!</definedName>
    <definedName name="이전화면" localSheetId="9">#REF!</definedName>
    <definedName name="이전화면" localSheetId="5">#N/A</definedName>
    <definedName name="이전화면1" localSheetId="11">#REF!</definedName>
    <definedName name="이전화면1" localSheetId="9">#REF!</definedName>
    <definedName name="이전화면1" localSheetId="5">#N/A</definedName>
    <definedName name="이정" localSheetId="5" hidden="1">{#N/A,#N/A,FALSE,"2~8번"}</definedName>
    <definedName name="이정" hidden="1">{#N/A,#N/A,FALSE,"2~8번"}</definedName>
    <definedName name="이종훈" localSheetId="5" hidden="1">#N/A</definedName>
    <definedName name="이종훈" hidden="1">#REF!</definedName>
    <definedName name="이천순복음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이천순복음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이천순복음" localSheetId="1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이천순복음" localSheetId="1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이천순복음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이천순복음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이형관" localSheetId="5">#N/A</definedName>
    <definedName name="이형관2" localSheetId="5">#N/A</definedName>
    <definedName name="이형우" localSheetId="5">#N/A</definedName>
    <definedName name="이ㅏㄴ러" localSheetId="11">#REF!</definedName>
    <definedName name="이ㅏㄴ러" localSheetId="9">#REF!</definedName>
    <definedName name="이ㅏㄴ러" localSheetId="5">#N/A</definedName>
    <definedName name="이ㅏㅓㄴ" localSheetId="11">#REF!</definedName>
    <definedName name="이ㅏㅓㄴ" localSheetId="9">#REF!</definedName>
    <definedName name="이ㅏㅓㄴ" localSheetId="5">#N/A</definedName>
    <definedName name="인가번호" localSheetId="5">#N/A</definedName>
    <definedName name="인건비" localSheetId="11">#REF!</definedName>
    <definedName name="인건비" localSheetId="9">#REF!</definedName>
    <definedName name="인건비" localSheetId="5">#REF!</definedName>
    <definedName name="인건비2" localSheetId="5">#N/A</definedName>
    <definedName name="인공" localSheetId="5">#N/A</definedName>
    <definedName name="인공1" localSheetId="5">#N/A</definedName>
    <definedName name="인공2호표" localSheetId="11">#REF!</definedName>
    <definedName name="인공2호표" localSheetId="9">#REF!</definedName>
    <definedName name="인공2호표" localSheetId="5">#N/A</definedName>
    <definedName name="인공산출" localSheetId="5">#N/A</definedName>
    <definedName name="인구" hidden="1">#REF!</definedName>
    <definedName name="인버트두께" localSheetId="11">#REF!</definedName>
    <definedName name="인버트두께" localSheetId="9">#REF!</definedName>
    <definedName name="인버트두께" localSheetId="5">#N/A</definedName>
    <definedName name="인상익" localSheetId="11">BlankMacro1</definedName>
    <definedName name="인상익" localSheetId="9">BlankMacro1</definedName>
    <definedName name="인상익" localSheetId="5">BlankMacro1</definedName>
    <definedName name="인쇄영역" localSheetId="5">#N/A</definedName>
    <definedName name="인쇄영역2" localSheetId="5">#N/A</definedName>
    <definedName name="인원" localSheetId="5">#N/A</definedName>
    <definedName name="인천지검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인천지검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인천지검" localSheetId="1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인천지검" localSheetId="1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인천지검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인천지검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인테리어소계" localSheetId="5">#REF!</definedName>
    <definedName name="일" localSheetId="14" hidden="1">#REF!</definedName>
    <definedName name="일" localSheetId="15" hidden="1">#REF!</definedName>
    <definedName name="일" localSheetId="3" hidden="1">#REF!</definedName>
    <definedName name="일" localSheetId="12" hidden="1">#REF!</definedName>
    <definedName name="일" localSheetId="2" hidden="1">#REF!</definedName>
    <definedName name="일" localSheetId="5" hidden="1">#REF!</definedName>
    <definedName name="일" hidden="1">#REF!</definedName>
    <definedName name="일공구직영비" localSheetId="11">#REF!</definedName>
    <definedName name="일공구직영비" localSheetId="9">#REF!</definedName>
    <definedName name="일공구직영비" localSheetId="5">#N/A</definedName>
    <definedName name="일기" localSheetId="11">#REF!</definedName>
    <definedName name="일기" localSheetId="9">#REF!</definedName>
    <definedName name="일기" localSheetId="5">#N/A</definedName>
    <definedName name="일대" localSheetId="5">#N/A</definedName>
    <definedName name="일련번호" localSheetId="5">#N/A</definedName>
    <definedName name="일반관리비" localSheetId="5">#REF!</definedName>
    <definedName name="일반관리비1" localSheetId="5">#N/A</definedName>
    <definedName name="일반관리비율" localSheetId="5">#N/A</definedName>
    <definedName name="일반통신설비" localSheetId="5">#N/A</definedName>
    <definedName name="일방향슈몰탈" localSheetId="5">#N/A</definedName>
    <definedName name="일워1" localSheetId="11">#REF!</definedName>
    <definedName name="일워1" localSheetId="9">#REF!</definedName>
    <definedName name="일워1" localSheetId="5">#N/A</definedName>
    <definedName name="일위" localSheetId="5">#REF!</definedName>
    <definedName name="일위1" localSheetId="5">#N/A</definedName>
    <definedName name="일위단가" localSheetId="5">#N/A</definedName>
    <definedName name="일위대가" localSheetId="5">#REF!</definedName>
    <definedName name="일위대가_2" hidden="1">#REF!</definedName>
    <definedName name="일위대가1" localSheetId="5">#REF!</definedName>
    <definedName name="일위대가11" localSheetId="5">#N/A</definedName>
    <definedName name="일위대가2" localSheetId="5">#REF!</definedName>
    <definedName name="일위대가집계" localSheetId="5">#N/A</definedName>
    <definedName name="일위대가집계표" localSheetId="5">#N/A</definedName>
    <definedName name="일위대가표" localSheetId="5">#REF!</definedName>
    <definedName name="일위목록" localSheetId="5">#N/A</definedName>
    <definedName name="일위목록2" localSheetId="5">#N/A</definedName>
    <definedName name="일위산출" localSheetId="5">#REF!</definedName>
    <definedName name="일위집계" localSheetId="5">#N/A</definedName>
    <definedName name="일위총괄" localSheetId="5">#N/A</definedName>
    <definedName name="일위호표" localSheetId="5">#REF!</definedName>
    <definedName name="임ㄴ" localSheetId="14" hidden="1">{"'공사부문'!$A$6:$A$32"}</definedName>
    <definedName name="임ㄴ" localSheetId="15" hidden="1">{"'공사부문'!$A$6:$A$32"}</definedName>
    <definedName name="임ㄴ" localSheetId="12" hidden="1">{"'공사부문'!$A$6:$A$32"}</definedName>
    <definedName name="임ㄴ" localSheetId="13" hidden="1">{"'공사부문'!$A$6:$A$32"}</definedName>
    <definedName name="임ㄴ" localSheetId="5" hidden="1">{"'공사부문'!$A$6:$A$32"}</definedName>
    <definedName name="임ㄴ" hidden="1">{"'공사부문'!$A$6:$A$32"}</definedName>
    <definedName name="임직" localSheetId="14" hidden="1">#REF!</definedName>
    <definedName name="임직" localSheetId="15" hidden="1">#REF!</definedName>
    <definedName name="임직" localSheetId="3" hidden="1">#REF!</definedName>
    <definedName name="임직" localSheetId="12" hidden="1">#REF!</definedName>
    <definedName name="임직" localSheetId="2" hidden="1">#REF!</definedName>
    <definedName name="임직" localSheetId="11" hidden="1">#REF!</definedName>
    <definedName name="임직" localSheetId="9" hidden="1">#REF!</definedName>
    <definedName name="임직" localSheetId="5" hidden="1">#N/A</definedName>
    <definedName name="임직" hidden="1">#REF!</definedName>
    <definedName name="입력" localSheetId="5" hidden="1">#REF!</definedName>
    <definedName name="입력" hidden="1">#REF!</definedName>
    <definedName name="입력선택" localSheetId="5">#N/A</definedName>
    <definedName name="입력완료" localSheetId="11">#REF!</definedName>
    <definedName name="입력완료" localSheetId="9">#REF!</definedName>
    <definedName name="입력완료" localSheetId="5">#N/A</definedName>
    <definedName name="입력하세요" localSheetId="5">#N/A</definedName>
    <definedName name="입력현황1" hidden="1">{#N/A,#N/A,FALSE,"DAOCM 2차 검토"}</definedName>
    <definedName name="입안1호" localSheetId="11">#REF!</definedName>
    <definedName name="입안1호" localSheetId="9">#REF!</definedName>
    <definedName name="입안1호" localSheetId="5">#N/A</definedName>
    <definedName name="입안2호" localSheetId="11">#REF!</definedName>
    <definedName name="입안2호" localSheetId="9">#REF!</definedName>
    <definedName name="입안2호" localSheetId="5">#N/A</definedName>
    <definedName name="입안3호" localSheetId="11">#REF!</definedName>
    <definedName name="입안3호" localSheetId="9">#REF!</definedName>
    <definedName name="입안3호" localSheetId="5">#N/A</definedName>
    <definedName name="입안4호" localSheetId="11">#REF!</definedName>
    <definedName name="입안4호" localSheetId="9">#REF!</definedName>
    <definedName name="입안4호" localSheetId="5">#N/A</definedName>
    <definedName name="입안기존2" localSheetId="11">#REF!</definedName>
    <definedName name="입안기존2" localSheetId="9">#REF!</definedName>
    <definedName name="입안기존2" localSheetId="5">#N/A</definedName>
    <definedName name="잉" localSheetId="5">#N/A</definedName>
    <definedName name="ㅈ" localSheetId="11">#REF!</definedName>
    <definedName name="ㅈ" localSheetId="9">#REF!</definedName>
    <definedName name="ㅈ" localSheetId="5">#N/A</definedName>
    <definedName name="ㅈ56ㅕ" localSheetId="5" hidden="1">{"'용역비'!$A$4:$C$8"}</definedName>
    <definedName name="ㅈ56ㅕ" hidden="1">{"'용역비'!$A$4:$C$8"}</definedName>
    <definedName name="ㅈㄴ" localSheetId="5">#N/A</definedName>
    <definedName name="ㅈㄷ" localSheetId="5">#N/A</definedName>
    <definedName name="ㅈㄷㄱ" localSheetId="5">#N/A</definedName>
    <definedName name="ㅈㄷㄱㄷㄱㄷ" localSheetId="14" hidden="1">{"'용역비'!$A$4:$C$8"}</definedName>
    <definedName name="ㅈㄷㄱㄷㄱㄷ" localSheetId="15" hidden="1">{"'용역비'!$A$4:$C$8"}</definedName>
    <definedName name="ㅈㄷㄱㄷㄱㄷ" localSheetId="12" hidden="1">{"'용역비'!$A$4:$C$8"}</definedName>
    <definedName name="ㅈㄷㄱㄷㄱㄷ" localSheetId="13" hidden="1">{"'용역비'!$A$4:$C$8"}</definedName>
    <definedName name="ㅈㄷㄱㄷㄱㄷ" localSheetId="5" hidden="1">{"'용역비'!$A$4:$C$8"}</definedName>
    <definedName name="ㅈㄷㄱㄷㄱㄷ" hidden="1">{"'용역비'!$A$4:$C$8"}</definedName>
    <definedName name="ㅈㄷㄻㅇㄹ" hidden="1">#REF!</definedName>
    <definedName name="ㅈㄷㄻㅈ" hidden="1">#REF!</definedName>
    <definedName name="ㅈㄷㅈㄷ" localSheetId="5">#REF!</definedName>
    <definedName name="ㅈㅇ" localSheetId="14" hidden="1">{"'용역비'!$A$4:$C$8"}</definedName>
    <definedName name="ㅈㅇ" localSheetId="15" hidden="1">{"'용역비'!$A$4:$C$8"}</definedName>
    <definedName name="ㅈㅇ" localSheetId="12" hidden="1">{"'용역비'!$A$4:$C$8"}</definedName>
    <definedName name="ㅈㅇ" localSheetId="13" hidden="1">{"'용역비'!$A$4:$C$8"}</definedName>
    <definedName name="ㅈㅇ" localSheetId="5" hidden="1">{"'용역비'!$A$4:$C$8"}</definedName>
    <definedName name="ㅈㅇ" hidden="1">{"'용역비'!$A$4:$C$8"}</definedName>
    <definedName name="ㅈㅈ" localSheetId="11">#REF!</definedName>
    <definedName name="ㅈㅈ" localSheetId="9">#REF!</definedName>
    <definedName name="ㅈㅈ" localSheetId="5">#N/A</definedName>
    <definedName name="ㅈㅈ1ㅈ1ㅈ" localSheetId="5">#N/A</definedName>
    <definedName name="ㅈㅈㅈ" localSheetId="11">#REF!</definedName>
    <definedName name="ㅈㅈㅈ" localSheetId="9">#REF!</definedName>
    <definedName name="ㅈㅈㅈ" localSheetId="5">#N/A</definedName>
    <definedName name="ㅈㅈㅈㅈ" localSheetId="5">#N/A</definedName>
    <definedName name="ㅈㅈㅈㅈㅈㅈ" localSheetId="11">#REF!</definedName>
    <definedName name="ㅈㅈㅈㅈㅈㅈ" localSheetId="9">#REF!</definedName>
    <definedName name="ㅈㅈㅈㅈㅈㅈ" localSheetId="5">#N/A</definedName>
    <definedName name="자" localSheetId="11">BlankMacro1</definedName>
    <definedName name="자" localSheetId="9">BlankMacro1</definedName>
    <definedName name="자" localSheetId="5">BlankMacro1</definedName>
    <definedName name="자_트" localSheetId="5">#N/A</definedName>
    <definedName name="자니" localSheetId="11">#REF!</definedName>
    <definedName name="자니" localSheetId="9">#REF!</definedName>
    <definedName name="자니" localSheetId="5">#N/A</definedName>
    <definedName name="자단" localSheetId="5">#N/A</definedName>
    <definedName name="자동안내방송설비" localSheetId="5">#REF!</definedName>
    <definedName name="자동제어1차공량산출" localSheetId="11">BlankMacro1</definedName>
    <definedName name="자동제어1차공량산출" localSheetId="9">BlankMacro1</definedName>
    <definedName name="자동제어1차공량산출" localSheetId="5">BlankMacro1</definedName>
    <definedName name="자동화재탐지설비" localSheetId="5">#REF!</definedName>
    <definedName name="자료" localSheetId="5">#N/A</definedName>
    <definedName name="자료1" localSheetId="5">#REF!</definedName>
    <definedName name="자미" hidden="1">{#N/A,#N/A,FALSE,"명세표"}</definedName>
    <definedName name="자연수위" localSheetId="11">#REF!</definedName>
    <definedName name="자연수위" localSheetId="9">#REF!</definedName>
    <definedName name="자연수위" localSheetId="5">#N/A</definedName>
    <definedName name="자재" localSheetId="5">#N/A</definedName>
    <definedName name="자재단가" localSheetId="11">#REF!</definedName>
    <definedName name="자재단가" localSheetId="9">#REF!</definedName>
    <definedName name="자재단가" localSheetId="5">#N/A</definedName>
    <definedName name="자재단가근거" localSheetId="5" hidden="1">#REF!</definedName>
    <definedName name="자재단가근거" hidden="1">#REF!</definedName>
    <definedName name="자재단가수정완료" localSheetId="5">#N/A</definedName>
    <definedName name="자재단가표" localSheetId="5">#REF!</definedName>
    <definedName name="자재데이트" localSheetId="5">#N/A</definedName>
    <definedName name="자재비" localSheetId="5">#N/A</definedName>
    <definedName name="자재집계" localSheetId="5">#N/A</definedName>
    <definedName name="자재집계1" localSheetId="5">#N/A</definedName>
    <definedName name="자재할증율" localSheetId="5">#N/A</definedName>
    <definedName name="작년단가" localSheetId="11">#REF!</definedName>
    <definedName name="작년단가" localSheetId="9">#REF!</definedName>
    <definedName name="작년단가" localSheetId="5">#N/A</definedName>
    <definedName name="작성자" localSheetId="5">#N/A</definedName>
    <definedName name="작업" localSheetId="5">#N/A</definedName>
    <definedName name="작업반장" localSheetId="11">#REF!</definedName>
    <definedName name="작업반장" localSheetId="9">#REF!</definedName>
    <definedName name="작업반장" localSheetId="5">#N/A</definedName>
    <definedName name="잔" localSheetId="5">#N/A</definedName>
    <definedName name="잔액" localSheetId="5">#N/A</definedName>
    <definedName name="잔토" localSheetId="5">#N/A</definedName>
    <definedName name="잔토처리" localSheetId="5">#N/A</definedName>
    <definedName name="잡석" localSheetId="11">#REF!</definedName>
    <definedName name="잡석" localSheetId="9">#REF!</definedName>
    <definedName name="잡석" localSheetId="5">#N/A</definedName>
    <definedName name="잡자재" localSheetId="11">#REF!</definedName>
    <definedName name="잡자재" localSheetId="9">#REF!</definedName>
    <definedName name="잡자재" localSheetId="5">#N/A</definedName>
    <definedName name="잡자재비" localSheetId="11">#REF!</definedName>
    <definedName name="잡자재비" localSheetId="9">#REF!</definedName>
    <definedName name="잡자재비" localSheetId="5">#N/A</definedName>
    <definedName name="잡지출수" localSheetId="11">#REF!</definedName>
    <definedName name="잡지출수" localSheetId="9">#REF!</definedName>
    <definedName name="잡지출수" localSheetId="5">#N/A</definedName>
    <definedName name="잡지출평" localSheetId="11">#REF!</definedName>
    <definedName name="잡지출평" localSheetId="9">#REF!</definedName>
    <definedName name="잡지출평" localSheetId="5">#N/A</definedName>
    <definedName name="잡철공가" localSheetId="11">#REF!</definedName>
    <definedName name="잡철공가" localSheetId="9">#REF!</definedName>
    <definedName name="잡철공가" localSheetId="5">#N/A</definedName>
    <definedName name="잡철공가경" localSheetId="11">#REF!</definedName>
    <definedName name="잡철공가경" localSheetId="9">#REF!</definedName>
    <definedName name="잡철공가경" localSheetId="5">#N/A</definedName>
    <definedName name="잡철제" localSheetId="11">#REF!</definedName>
    <definedName name="잡철제" localSheetId="9">#REF!</definedName>
    <definedName name="잡철제" localSheetId="5">#N/A</definedName>
    <definedName name="잡철제노" localSheetId="11">#REF!</definedName>
    <definedName name="잡철제노" localSheetId="9">#REF!</definedName>
    <definedName name="잡철제노" localSheetId="5">#N/A</definedName>
    <definedName name="잡철제재" localSheetId="11">#REF!</definedName>
    <definedName name="잡철제재" localSheetId="9">#REF!</definedName>
    <definedName name="잡철제재" localSheetId="5">#N/A</definedName>
    <definedName name="잡철현설" localSheetId="11">#REF!</definedName>
    <definedName name="잡철현설" localSheetId="9">#REF!</definedName>
    <definedName name="잡철현설" localSheetId="5">#N/A</definedName>
    <definedName name="잡철현설노" localSheetId="11">#REF!</definedName>
    <definedName name="잡철현설노" localSheetId="9">#REF!</definedName>
    <definedName name="잡철현설노" localSheetId="5">#N/A</definedName>
    <definedName name="잡철현설재" localSheetId="11">#REF!</definedName>
    <definedName name="잡철현설재" localSheetId="9">#REF!</definedName>
    <definedName name="잡철현설재" localSheetId="5">#N/A</definedName>
    <definedName name="장비" localSheetId="5">#N/A</definedName>
    <definedName name="장산1" localSheetId="11">#REF!</definedName>
    <definedName name="장산1" localSheetId="9">#REF!</definedName>
    <definedName name="장산1" localSheetId="5">#N/A</definedName>
    <definedName name="장산2" localSheetId="11">#REF!</definedName>
    <definedName name="장산2" localSheetId="9">#REF!</definedName>
    <definedName name="장산2" localSheetId="5">#N/A</definedName>
    <definedName name="장산3" localSheetId="11">#REF!</definedName>
    <definedName name="장산3" localSheetId="9">#REF!</definedName>
    <definedName name="장산3" localSheetId="5">#N/A</definedName>
    <definedName name="장산교" localSheetId="5">#N/A</definedName>
    <definedName name="장성" localSheetId="5">#N/A</definedName>
    <definedName name="장춘" localSheetId="11">#REF!</definedName>
    <definedName name="장춘" localSheetId="9">#REF!</definedName>
    <definedName name="장춘" localSheetId="5">#N/A</definedName>
    <definedName name="재" hidden="1">#REF!</definedName>
    <definedName name="재6907001" localSheetId="11">#REF!</definedName>
    <definedName name="재6907001" localSheetId="9">#REF!</definedName>
    <definedName name="재6907001" localSheetId="5">#N/A</definedName>
    <definedName name="재6907003" localSheetId="11">#REF!</definedName>
    <definedName name="재6907003" localSheetId="9">#REF!</definedName>
    <definedName name="재6907003" localSheetId="5">#N/A</definedName>
    <definedName name="재6907004" localSheetId="11">#REF!</definedName>
    <definedName name="재6907004" localSheetId="9">#REF!</definedName>
    <definedName name="재6907004" localSheetId="5">#N/A</definedName>
    <definedName name="재6907005" localSheetId="11">#REF!</definedName>
    <definedName name="재6907005" localSheetId="9">#REF!</definedName>
    <definedName name="재6907005" localSheetId="5">#N/A</definedName>
    <definedName name="재6907006" localSheetId="5">#N/A</definedName>
    <definedName name="재6907007" localSheetId="5">#N/A</definedName>
    <definedName name="재6907008" localSheetId="5">#N/A</definedName>
    <definedName name="재6907009" localSheetId="5">#N/A</definedName>
    <definedName name="재6907010" localSheetId="5">#N/A</definedName>
    <definedName name="재6907011" localSheetId="5">#N/A</definedName>
    <definedName name="재6907012" localSheetId="5">#N/A</definedName>
    <definedName name="재6907013" localSheetId="11">#REF!</definedName>
    <definedName name="재6907013" localSheetId="9">#REF!</definedName>
    <definedName name="재6907013" localSheetId="5">#N/A</definedName>
    <definedName name="재6907014" localSheetId="11">#REF!</definedName>
    <definedName name="재6907014" localSheetId="9">#REF!</definedName>
    <definedName name="재6907014" localSheetId="5">#N/A</definedName>
    <definedName name="재6908002" localSheetId="11">#REF!</definedName>
    <definedName name="재6908002" localSheetId="9">#REF!</definedName>
    <definedName name="재6908002" localSheetId="5">#N/A</definedName>
    <definedName name="재6908003" localSheetId="11">#REF!</definedName>
    <definedName name="재6908003" localSheetId="9">#REF!</definedName>
    <definedName name="재6908003" localSheetId="5">#N/A</definedName>
    <definedName name="재6908004" localSheetId="11">#REF!</definedName>
    <definedName name="재6908004" localSheetId="9">#REF!</definedName>
    <definedName name="재6908004" localSheetId="5">#N/A</definedName>
    <definedName name="재6908005" localSheetId="11">#REF!</definedName>
    <definedName name="재6908005" localSheetId="9">#REF!</definedName>
    <definedName name="재6908005" localSheetId="5">#N/A</definedName>
    <definedName name="재6908006" localSheetId="11">#REF!</definedName>
    <definedName name="재6908006" localSheetId="9">#REF!</definedName>
    <definedName name="재6908006" localSheetId="5">#N/A</definedName>
    <definedName name="재6908007" localSheetId="11">#REF!</definedName>
    <definedName name="재6908007" localSheetId="9">#REF!</definedName>
    <definedName name="재6908007" localSheetId="5">#N/A</definedName>
    <definedName name="재6908008" localSheetId="11">#REF!</definedName>
    <definedName name="재6908008" localSheetId="9">#REF!</definedName>
    <definedName name="재6908008" localSheetId="5">#N/A</definedName>
    <definedName name="재6908009" localSheetId="11">#REF!</definedName>
    <definedName name="재6908009" localSheetId="9">#REF!</definedName>
    <definedName name="재6908009" localSheetId="5">#N/A</definedName>
    <definedName name="재6908031" localSheetId="5">#N/A</definedName>
    <definedName name="재6908032" localSheetId="5">#N/A</definedName>
    <definedName name="재6908033" localSheetId="5">#N/A</definedName>
    <definedName name="재6908034" localSheetId="5">#N/A</definedName>
    <definedName name="재6908035" localSheetId="5">#N/A</definedName>
    <definedName name="재6908036" localSheetId="5">#N/A</definedName>
    <definedName name="재6908037" localSheetId="11">#REF!</definedName>
    <definedName name="재6908037" localSheetId="9">#REF!</definedName>
    <definedName name="재6908037" localSheetId="5">#N/A</definedName>
    <definedName name="재6908038" localSheetId="11">#REF!</definedName>
    <definedName name="재6908038" localSheetId="9">#REF!</definedName>
    <definedName name="재6908038" localSheetId="5">#N/A</definedName>
    <definedName name="재6910002" localSheetId="11">#REF!</definedName>
    <definedName name="재6910002" localSheetId="9">#REF!</definedName>
    <definedName name="재6910002" localSheetId="5">#N/A</definedName>
    <definedName name="재6910004" localSheetId="11">#REF!</definedName>
    <definedName name="재6910004" localSheetId="9">#REF!</definedName>
    <definedName name="재6910004" localSheetId="5">#N/A</definedName>
    <definedName name="재6910006" localSheetId="11">#REF!</definedName>
    <definedName name="재6910006" localSheetId="9">#REF!</definedName>
    <definedName name="재6910006" localSheetId="5">#N/A</definedName>
    <definedName name="재6910007" localSheetId="5">#N/A</definedName>
    <definedName name="재6910008" localSheetId="5">#N/A</definedName>
    <definedName name="재6910009" localSheetId="5">#N/A</definedName>
    <definedName name="재6910010" localSheetId="11">#REF!</definedName>
    <definedName name="재6910010" localSheetId="9">#REF!</definedName>
    <definedName name="재6910010" localSheetId="5">#N/A</definedName>
    <definedName name="재6910011" localSheetId="11">#REF!</definedName>
    <definedName name="재6910011" localSheetId="9">#REF!</definedName>
    <definedName name="재6910011" localSheetId="5">#N/A</definedName>
    <definedName name="재6910012" localSheetId="11">#REF!</definedName>
    <definedName name="재6910012" localSheetId="9">#REF!</definedName>
    <definedName name="재6910012" localSheetId="5">#N/A</definedName>
    <definedName name="재6911002" localSheetId="5">#N/A</definedName>
    <definedName name="재6912008" localSheetId="11">#REF!</definedName>
    <definedName name="재6912008" localSheetId="9">#REF!</definedName>
    <definedName name="재6912008" localSheetId="5">#N/A</definedName>
    <definedName name="재6912009" localSheetId="11">#REF!</definedName>
    <definedName name="재6912009" localSheetId="9">#REF!</definedName>
    <definedName name="재6912009" localSheetId="5">#N/A</definedName>
    <definedName name="재6912010" localSheetId="11">#REF!</definedName>
    <definedName name="재6912010" localSheetId="9">#REF!</definedName>
    <definedName name="재6912010" localSheetId="5">#N/A</definedName>
    <definedName name="재6912011" localSheetId="11">#REF!</definedName>
    <definedName name="재6912011" localSheetId="9">#REF!</definedName>
    <definedName name="재6912011" localSheetId="5">#N/A</definedName>
    <definedName name="재6912012" localSheetId="5">#N/A</definedName>
    <definedName name="재6912013" localSheetId="5">#N/A</definedName>
    <definedName name="재6912014" localSheetId="11">#REF!</definedName>
    <definedName name="재6912014" localSheetId="9">#REF!</definedName>
    <definedName name="재6912014" localSheetId="5">#N/A</definedName>
    <definedName name="재6912016" localSheetId="11">#REF!</definedName>
    <definedName name="재6912016" localSheetId="9">#REF!</definedName>
    <definedName name="재6912016" localSheetId="5">#N/A</definedName>
    <definedName name="재6914001" localSheetId="5">#N/A</definedName>
    <definedName name="재6917001" localSheetId="5">#N/A</definedName>
    <definedName name="재6917002" localSheetId="5">#N/A</definedName>
    <definedName name="재6917003" localSheetId="5">#N/A</definedName>
    <definedName name="재6917004" localSheetId="5">#N/A</definedName>
    <definedName name="재6917005" localSheetId="5">#N/A</definedName>
    <definedName name="재6917308" localSheetId="11">#REF!</definedName>
    <definedName name="재6917308" localSheetId="9">#REF!</definedName>
    <definedName name="재6917308" localSheetId="5">#N/A</definedName>
    <definedName name="재6917309" localSheetId="5">#N/A</definedName>
    <definedName name="재6917310" localSheetId="5">#N/A</definedName>
    <definedName name="재6917311" localSheetId="5">#N/A</definedName>
    <definedName name="재6917312" localSheetId="5">#N/A</definedName>
    <definedName name="재6918003" localSheetId="11">#REF!</definedName>
    <definedName name="재6918003" localSheetId="9">#REF!</definedName>
    <definedName name="재6918003" localSheetId="5">#N/A</definedName>
    <definedName name="재6918004" localSheetId="5">#N/A</definedName>
    <definedName name="재6918005" localSheetId="5">#N/A</definedName>
    <definedName name="재6918006" localSheetId="11">#REF!</definedName>
    <definedName name="재6918006" localSheetId="9">#REF!</definedName>
    <definedName name="재6918006" localSheetId="5">#N/A</definedName>
    <definedName name="재6918007" localSheetId="5">#N/A</definedName>
    <definedName name="재6918008" localSheetId="5">#N/A</definedName>
    <definedName name="재6918009" localSheetId="5">#N/A</definedName>
    <definedName name="재6918010" localSheetId="5">#N/A</definedName>
    <definedName name="재6918011" localSheetId="5">#N/A</definedName>
    <definedName name="재6918012" localSheetId="5">#N/A</definedName>
    <definedName name="재6918013" localSheetId="11">#REF!</definedName>
    <definedName name="재6918013" localSheetId="9">#REF!</definedName>
    <definedName name="재6918013" localSheetId="5">#N/A</definedName>
    <definedName name="재6918014" localSheetId="11">#REF!</definedName>
    <definedName name="재6918014" localSheetId="9">#REF!</definedName>
    <definedName name="재6918014" localSheetId="5">#N/A</definedName>
    <definedName name="재6918102" localSheetId="11">#REF!</definedName>
    <definedName name="재6918102" localSheetId="9">#REF!</definedName>
    <definedName name="재6918102" localSheetId="5">#N/A</definedName>
    <definedName name="재6918103" localSheetId="5">#N/A</definedName>
    <definedName name="재6918104" localSheetId="11">#REF!</definedName>
    <definedName name="재6918104" localSheetId="9">#REF!</definedName>
    <definedName name="재6918104" localSheetId="5">#N/A</definedName>
    <definedName name="재6918105" localSheetId="11">#REF!</definedName>
    <definedName name="재6918105" localSheetId="9">#REF!</definedName>
    <definedName name="재6918105" localSheetId="5">#N/A</definedName>
    <definedName name="재6918106" localSheetId="5">#N/A</definedName>
    <definedName name="재6918107" localSheetId="11">#REF!</definedName>
    <definedName name="재6918107" localSheetId="9">#REF!</definedName>
    <definedName name="재6918107" localSheetId="5">#N/A</definedName>
    <definedName name="재6918108" localSheetId="11">#REF!</definedName>
    <definedName name="재6918108" localSheetId="9">#REF!</definedName>
    <definedName name="재6918108" localSheetId="5">#N/A</definedName>
    <definedName name="재6918109" localSheetId="11">#REF!</definedName>
    <definedName name="재6918109" localSheetId="9">#REF!</definedName>
    <definedName name="재6918109" localSheetId="5">#N/A</definedName>
    <definedName name="재6919007" localSheetId="11">#REF!</definedName>
    <definedName name="재6919007" localSheetId="9">#REF!</definedName>
    <definedName name="재6919007" localSheetId="5">#N/A</definedName>
    <definedName name="재6919008" localSheetId="11">#REF!</definedName>
    <definedName name="재6919008" localSheetId="9">#REF!</definedName>
    <definedName name="재6919008" localSheetId="5">#N/A</definedName>
    <definedName name="재6919009" localSheetId="11">#REF!</definedName>
    <definedName name="재6919009" localSheetId="9">#REF!</definedName>
    <definedName name="재6919009" localSheetId="5">#N/A</definedName>
    <definedName name="재6919010" localSheetId="11">#REF!</definedName>
    <definedName name="재6919010" localSheetId="9">#REF!</definedName>
    <definedName name="재6919010" localSheetId="5">#N/A</definedName>
    <definedName name="재6919011" localSheetId="11">#REF!</definedName>
    <definedName name="재6919011" localSheetId="9">#REF!</definedName>
    <definedName name="재6919011" localSheetId="5">#N/A</definedName>
    <definedName name="재6919012" localSheetId="11">#REF!</definedName>
    <definedName name="재6919012" localSheetId="9">#REF!</definedName>
    <definedName name="재6919012" localSheetId="5">#N/A</definedName>
    <definedName name="재6922002" localSheetId="11">#REF!</definedName>
    <definedName name="재6922002" localSheetId="9">#REF!</definedName>
    <definedName name="재6922002" localSheetId="5">#N/A</definedName>
    <definedName name="재6922004" localSheetId="11">#REF!</definedName>
    <definedName name="재6922004" localSheetId="9">#REF!</definedName>
    <definedName name="재6922004" localSheetId="5">#N/A</definedName>
    <definedName name="재6922006" localSheetId="11">#REF!</definedName>
    <definedName name="재6922006" localSheetId="9">#REF!</definedName>
    <definedName name="재6922006" localSheetId="5">#N/A</definedName>
    <definedName name="재6922007" localSheetId="5">#N/A</definedName>
    <definedName name="재6922008" localSheetId="5">#N/A</definedName>
    <definedName name="재6922009" localSheetId="5">#N/A</definedName>
    <definedName name="재6922010" localSheetId="11">#REF!</definedName>
    <definedName name="재6922010" localSheetId="9">#REF!</definedName>
    <definedName name="재6922010" localSheetId="5">#N/A</definedName>
    <definedName name="재6922140" localSheetId="11">#REF!</definedName>
    <definedName name="재6922140" localSheetId="9">#REF!</definedName>
    <definedName name="재6922140" localSheetId="5">#N/A</definedName>
    <definedName name="재6922142" localSheetId="11">#REF!</definedName>
    <definedName name="재6922142" localSheetId="9">#REF!</definedName>
    <definedName name="재6922142" localSheetId="5">#N/A</definedName>
    <definedName name="재6922143" localSheetId="11">#REF!</definedName>
    <definedName name="재6922143" localSheetId="9">#REF!</definedName>
    <definedName name="재6922143" localSheetId="5">#N/A</definedName>
    <definedName name="재6922144" localSheetId="11">#REF!</definedName>
    <definedName name="재6922144" localSheetId="9">#REF!</definedName>
    <definedName name="재6922144" localSheetId="5">#N/A</definedName>
    <definedName name="재6923007" localSheetId="5">#N/A</definedName>
    <definedName name="재6923008" localSheetId="5">#N/A</definedName>
    <definedName name="재6923009" localSheetId="11">#REF!</definedName>
    <definedName name="재6923009" localSheetId="9">#REF!</definedName>
    <definedName name="재6923009" localSheetId="5">#N/A</definedName>
    <definedName name="재6923010" localSheetId="11">#REF!</definedName>
    <definedName name="재6923010" localSheetId="9">#REF!</definedName>
    <definedName name="재6923010" localSheetId="5">#N/A</definedName>
    <definedName name="재6923011" localSheetId="11">#REF!</definedName>
    <definedName name="재6923011" localSheetId="9">#REF!</definedName>
    <definedName name="재6923011" localSheetId="5">#N/A</definedName>
    <definedName name="재6926003" localSheetId="5">#N/A</definedName>
    <definedName name="재6926004" localSheetId="5">#N/A</definedName>
    <definedName name="재6926005" localSheetId="5">#N/A</definedName>
    <definedName name="재6926006" localSheetId="5">#N/A</definedName>
    <definedName name="재6926007" localSheetId="5">#N/A</definedName>
    <definedName name="재6926008" localSheetId="5">#N/A</definedName>
    <definedName name="재6926009" localSheetId="5">#N/A</definedName>
    <definedName name="재6926010" localSheetId="5">#N/A</definedName>
    <definedName name="재6926011" localSheetId="5">#N/A</definedName>
    <definedName name="재6926012" localSheetId="5">#N/A</definedName>
    <definedName name="재6926030" localSheetId="5">#N/A</definedName>
    <definedName name="재6926032" localSheetId="5">#N/A</definedName>
    <definedName name="재6926033" localSheetId="5">#N/A</definedName>
    <definedName name="재6926034" localSheetId="5">#N/A</definedName>
    <definedName name="재6926035" localSheetId="5">#N/A</definedName>
    <definedName name="재6926036" localSheetId="11">#REF!</definedName>
    <definedName name="재6926036" localSheetId="9">#REF!</definedName>
    <definedName name="재6926036" localSheetId="5">#N/A</definedName>
    <definedName name="재6926038" localSheetId="5">#N/A</definedName>
    <definedName name="재6926050" localSheetId="5">#N/A</definedName>
    <definedName name="재6926052" localSheetId="5">#N/A</definedName>
    <definedName name="재6926053" localSheetId="5">#N/A</definedName>
    <definedName name="재6926054" localSheetId="5">#N/A</definedName>
    <definedName name="재6926055" localSheetId="5">#N/A</definedName>
    <definedName name="재6927001" localSheetId="5">#N/A</definedName>
    <definedName name="재6927002" localSheetId="5">#N/A</definedName>
    <definedName name="재6927003" localSheetId="5">#N/A</definedName>
    <definedName name="재6927004" localSheetId="5">#N/A</definedName>
    <definedName name="재6927005" localSheetId="5">#N/A</definedName>
    <definedName name="재6927006" localSheetId="5">#N/A</definedName>
    <definedName name="재6927007" localSheetId="5">#N/A</definedName>
    <definedName name="재6927008" localSheetId="5">#N/A</definedName>
    <definedName name="재6927009" localSheetId="5">#N/A</definedName>
    <definedName name="재6927010" localSheetId="11">#REF!</definedName>
    <definedName name="재6927010" localSheetId="9">#REF!</definedName>
    <definedName name="재6927010" localSheetId="5">#N/A</definedName>
    <definedName name="재6933006" localSheetId="11">#REF!</definedName>
    <definedName name="재6933006" localSheetId="9">#REF!</definedName>
    <definedName name="재6933006" localSheetId="5">#N/A</definedName>
    <definedName name="재6933007" localSheetId="5">#N/A</definedName>
    <definedName name="재6933008" localSheetId="11">#REF!</definedName>
    <definedName name="재6933008" localSheetId="9">#REF!</definedName>
    <definedName name="재6933008" localSheetId="5">#N/A</definedName>
    <definedName name="재6933009" localSheetId="5">#N/A</definedName>
    <definedName name="재6933010" localSheetId="5">#N/A</definedName>
    <definedName name="재6933011" localSheetId="5">#N/A</definedName>
    <definedName name="재6933012" localSheetId="11">#REF!</definedName>
    <definedName name="재6933012" localSheetId="9">#REF!</definedName>
    <definedName name="재6933012" localSheetId="5">#N/A</definedName>
    <definedName name="재6933014" localSheetId="5">#N/A</definedName>
    <definedName name="재6934006" localSheetId="11">#REF!</definedName>
    <definedName name="재6934006" localSheetId="9">#REF!</definedName>
    <definedName name="재6934006" localSheetId="5">#N/A</definedName>
    <definedName name="재6934007" localSheetId="11">#REF!</definedName>
    <definedName name="재6934007" localSheetId="9">#REF!</definedName>
    <definedName name="재6934007" localSheetId="5">#N/A</definedName>
    <definedName name="재6934008" localSheetId="5">#N/A</definedName>
    <definedName name="재6934009" localSheetId="5">#N/A</definedName>
    <definedName name="재6934010" localSheetId="5">#N/A</definedName>
    <definedName name="재6934011" localSheetId="5">#N/A</definedName>
    <definedName name="재6934012" localSheetId="11">#REF!</definedName>
    <definedName name="재6934012" localSheetId="9">#REF!</definedName>
    <definedName name="재6934012" localSheetId="5">#N/A</definedName>
    <definedName name="재6934014" localSheetId="5">#N/A</definedName>
    <definedName name="재6935012" localSheetId="5">#N/A</definedName>
    <definedName name="재6936009" localSheetId="11">#REF!</definedName>
    <definedName name="재6936009" localSheetId="9">#REF!</definedName>
    <definedName name="재6936009" localSheetId="5">#N/A</definedName>
    <definedName name="재6936010" localSheetId="11">#REF!</definedName>
    <definedName name="재6936010" localSheetId="9">#REF!</definedName>
    <definedName name="재6936010" localSheetId="5">#N/A</definedName>
    <definedName name="재6936012" localSheetId="5">#N/A</definedName>
    <definedName name="재6943101" localSheetId="5">#N/A</definedName>
    <definedName name="재6943102" localSheetId="5">#N/A</definedName>
    <definedName name="재6943103" localSheetId="5">#N/A</definedName>
    <definedName name="재6943104" localSheetId="5">#N/A</definedName>
    <definedName name="재6943105" localSheetId="5">#N/A</definedName>
    <definedName name="재6943106" localSheetId="5">#N/A</definedName>
    <definedName name="재6943107" localSheetId="5">#N/A</definedName>
    <definedName name="재6946141" localSheetId="5">#N/A</definedName>
    <definedName name="재6946142" localSheetId="5">#N/A</definedName>
    <definedName name="재6946143" localSheetId="5">#N/A</definedName>
    <definedName name="재6946144" localSheetId="5">#N/A</definedName>
    <definedName name="재6946145" localSheetId="5">#N/A</definedName>
    <definedName name="재6946146" localSheetId="5">#N/A</definedName>
    <definedName name="재6946147" localSheetId="5">#N/A</definedName>
    <definedName name="재6946148" localSheetId="5">#N/A</definedName>
    <definedName name="재6946149" localSheetId="5">#N/A</definedName>
    <definedName name="재6946150" localSheetId="11">#REF!</definedName>
    <definedName name="재6946150" localSheetId="9">#REF!</definedName>
    <definedName name="재6946150" localSheetId="5">#N/A</definedName>
    <definedName name="재6946189" localSheetId="11">#REF!</definedName>
    <definedName name="재6946189" localSheetId="9">#REF!</definedName>
    <definedName name="재6946189" localSheetId="5">#N/A</definedName>
    <definedName name="재6946190" localSheetId="11">#REF!</definedName>
    <definedName name="재6946190" localSheetId="9">#REF!</definedName>
    <definedName name="재6946190" localSheetId="5">#N/A</definedName>
    <definedName name="재6946192" localSheetId="5">#N/A</definedName>
    <definedName name="재6946342" localSheetId="5">#N/A</definedName>
    <definedName name="재6946343" localSheetId="5">#N/A</definedName>
    <definedName name="재6946344" localSheetId="5">#N/A</definedName>
    <definedName name="재6946345" localSheetId="5">#N/A</definedName>
    <definedName name="재6946346" localSheetId="5">#N/A</definedName>
    <definedName name="재6946347" localSheetId="5">#N/A</definedName>
    <definedName name="재6946348" localSheetId="5">#N/A</definedName>
    <definedName name="재6946349" localSheetId="5">#N/A</definedName>
    <definedName name="재6946387" localSheetId="11">#REF!</definedName>
    <definedName name="재6946387" localSheetId="9">#REF!</definedName>
    <definedName name="재6946387" localSheetId="5">#N/A</definedName>
    <definedName name="재6946388" localSheetId="5">#N/A</definedName>
    <definedName name="재6946389" localSheetId="5">#N/A</definedName>
    <definedName name="재6946390" localSheetId="5">#N/A</definedName>
    <definedName name="재6946391" localSheetId="5">#N/A</definedName>
    <definedName name="재6946392" localSheetId="5">#N/A</definedName>
    <definedName name="재6946393" localSheetId="11">#REF!</definedName>
    <definedName name="재6946393" localSheetId="9">#REF!</definedName>
    <definedName name="재6946393" localSheetId="5">#N/A</definedName>
    <definedName name="재6946394" localSheetId="11">#REF!</definedName>
    <definedName name="재6946394" localSheetId="9">#REF!</definedName>
    <definedName name="재6946394" localSheetId="5">#N/A</definedName>
    <definedName name="재6946395" localSheetId="11">#REF!</definedName>
    <definedName name="재6946395" localSheetId="9">#REF!</definedName>
    <definedName name="재6946395" localSheetId="5">#N/A</definedName>
    <definedName name="재6946397" localSheetId="11">#REF!</definedName>
    <definedName name="재6946397" localSheetId="9">#REF!</definedName>
    <definedName name="재6946397" localSheetId="5">#N/A</definedName>
    <definedName name="재6946491" localSheetId="5">#N/A</definedName>
    <definedName name="재6946590" localSheetId="11">#REF!</definedName>
    <definedName name="재6946590" localSheetId="9">#REF!</definedName>
    <definedName name="재6946590" localSheetId="5">#N/A</definedName>
    <definedName name="재6946591" localSheetId="5">#N/A</definedName>
    <definedName name="재6946592" localSheetId="5">#N/A</definedName>
    <definedName name="재6947109" localSheetId="5">#N/A</definedName>
    <definedName name="재6947111" localSheetId="5">#N/A</definedName>
    <definedName name="재6948001" localSheetId="5">#N/A</definedName>
    <definedName name="재6949200" localSheetId="11">#REF!</definedName>
    <definedName name="재6949200" localSheetId="9">#REF!</definedName>
    <definedName name="재6949200" localSheetId="5">#N/A</definedName>
    <definedName name="재6949201" localSheetId="5">#N/A</definedName>
    <definedName name="재6949202" localSheetId="5">#N/A</definedName>
    <definedName name="재6949203" localSheetId="11">#REF!</definedName>
    <definedName name="재6949203" localSheetId="9">#REF!</definedName>
    <definedName name="재6949203" localSheetId="5">#N/A</definedName>
    <definedName name="재6949204" localSheetId="5">#N/A</definedName>
    <definedName name="재6949205" localSheetId="5">#N/A</definedName>
    <definedName name="재6949206" localSheetId="11">#REF!</definedName>
    <definedName name="재6949206" localSheetId="9">#REF!</definedName>
    <definedName name="재6949206" localSheetId="5">#N/A</definedName>
    <definedName name="재6949207" localSheetId="11">#REF!</definedName>
    <definedName name="재6949207" localSheetId="9">#REF!</definedName>
    <definedName name="재6949207" localSheetId="5">#N/A</definedName>
    <definedName name="재6949208" localSheetId="5">#N/A</definedName>
    <definedName name="재6953069" localSheetId="5">#N/A</definedName>
    <definedName name="재6953070" localSheetId="5">#N/A</definedName>
    <definedName name="재6953071" localSheetId="5">#N/A</definedName>
    <definedName name="재6954146" localSheetId="5">#N/A</definedName>
    <definedName name="재6954147" localSheetId="11">#REF!</definedName>
    <definedName name="재6954147" localSheetId="9">#REF!</definedName>
    <definedName name="재6954147" localSheetId="5">#N/A</definedName>
    <definedName name="재6954148" localSheetId="5">#N/A</definedName>
    <definedName name="재6956119" localSheetId="5">#N/A</definedName>
    <definedName name="재6956120" localSheetId="11">#REF!</definedName>
    <definedName name="재6956120" localSheetId="9">#REF!</definedName>
    <definedName name="재6956120" localSheetId="5">#N/A</definedName>
    <definedName name="재6956121" localSheetId="5">#N/A</definedName>
    <definedName name="재6959002" localSheetId="5">#N/A</definedName>
    <definedName name="재6959003" localSheetId="5">#N/A</definedName>
    <definedName name="재6959004" localSheetId="5">#N/A</definedName>
    <definedName name="재6959005" localSheetId="5">#N/A</definedName>
    <definedName name="재6960009" localSheetId="5">#N/A</definedName>
    <definedName name="재6960203" localSheetId="5">#N/A</definedName>
    <definedName name="재6962021" localSheetId="5">#N/A</definedName>
    <definedName name="재6962058" localSheetId="11">#REF!</definedName>
    <definedName name="재6962058" localSheetId="9">#REF!</definedName>
    <definedName name="재6962058" localSheetId="5">#N/A</definedName>
    <definedName name="재6962104" localSheetId="5">#N/A</definedName>
    <definedName name="재6962106" localSheetId="5">#N/A</definedName>
    <definedName name="재6962107" localSheetId="5">#N/A</definedName>
    <definedName name="재6962201" localSheetId="5">#N/A</definedName>
    <definedName name="재6962202" localSheetId="5">#N/A</definedName>
    <definedName name="재6962203" localSheetId="5">#N/A</definedName>
    <definedName name="재6962204" localSheetId="5">#N/A</definedName>
    <definedName name="재6962205" localSheetId="5">#N/A</definedName>
    <definedName name="재6962408" localSheetId="5">#N/A</definedName>
    <definedName name="재6962409" localSheetId="5">#N/A</definedName>
    <definedName name="재6963000" localSheetId="11">#REF!</definedName>
    <definedName name="재6963000" localSheetId="9">#REF!</definedName>
    <definedName name="재6963000" localSheetId="5">#N/A</definedName>
    <definedName name="재6963001" localSheetId="5">#N/A</definedName>
    <definedName name="재6963004" localSheetId="5">#N/A</definedName>
    <definedName name="재6963011" localSheetId="11">#REF!</definedName>
    <definedName name="재6963011" localSheetId="9">#REF!</definedName>
    <definedName name="재6963011" localSheetId="5">#N/A</definedName>
    <definedName name="재6965002" localSheetId="5">#N/A</definedName>
    <definedName name="재6967001" localSheetId="5">#N/A</definedName>
    <definedName name="재6968002" localSheetId="5">#N/A</definedName>
    <definedName name="재6968004" localSheetId="5">#N/A</definedName>
    <definedName name="재6968020" localSheetId="5">#N/A</definedName>
    <definedName name="재6969003" localSheetId="11">#REF!</definedName>
    <definedName name="재6969003" localSheetId="9">#REF!</definedName>
    <definedName name="재6969003" localSheetId="5">#N/A</definedName>
    <definedName name="재6969004" localSheetId="11">#REF!</definedName>
    <definedName name="재6969004" localSheetId="9">#REF!</definedName>
    <definedName name="재6969004" localSheetId="5">#N/A</definedName>
    <definedName name="재6969168" localSheetId="5">#N/A</definedName>
    <definedName name="재6970004" localSheetId="5">#N/A</definedName>
    <definedName name="재6970013" localSheetId="5">#N/A</definedName>
    <definedName name="재6970014" localSheetId="5">#N/A</definedName>
    <definedName name="재6971200" localSheetId="5">#N/A</definedName>
    <definedName name="재6971204" localSheetId="11">#REF!</definedName>
    <definedName name="재6971204" localSheetId="9">#REF!</definedName>
    <definedName name="재6971204" localSheetId="5">#N/A</definedName>
    <definedName name="재6974505" localSheetId="5">#N/A</definedName>
    <definedName name="재6982006" localSheetId="5">#N/A</definedName>
    <definedName name="재6982007" localSheetId="5">#N/A</definedName>
    <definedName name="재6982008" localSheetId="5">#N/A</definedName>
    <definedName name="재6982009" localSheetId="5">#N/A</definedName>
    <definedName name="재6982010" localSheetId="5">#N/A</definedName>
    <definedName name="재6982012" localSheetId="5">#N/A</definedName>
    <definedName name="재6982081" localSheetId="5">#N/A</definedName>
    <definedName name="재6982082" localSheetId="5">#N/A</definedName>
    <definedName name="재6982083" localSheetId="5">#N/A</definedName>
    <definedName name="재6982084" localSheetId="5">#N/A</definedName>
    <definedName name="재6982085" localSheetId="11">#REF!</definedName>
    <definedName name="재6982085" localSheetId="9">#REF!</definedName>
    <definedName name="재6982085" localSheetId="5">#N/A</definedName>
    <definedName name="재6982086" localSheetId="5">#N/A</definedName>
    <definedName name="재6982087" localSheetId="5">#N/A</definedName>
    <definedName name="재6982088" localSheetId="5">#N/A</definedName>
    <definedName name="재6982089" localSheetId="5">#N/A</definedName>
    <definedName name="재6982090" localSheetId="5">#N/A</definedName>
    <definedName name="재6982091" localSheetId="5">#N/A</definedName>
    <definedName name="재6982092" localSheetId="5">#N/A</definedName>
    <definedName name="재6982165" localSheetId="5">#N/A</definedName>
    <definedName name="재6982166" localSheetId="5">#N/A</definedName>
    <definedName name="재6982167" localSheetId="5">#N/A</definedName>
    <definedName name="재6982168" localSheetId="5">#N/A</definedName>
    <definedName name="재6982174" localSheetId="5">#N/A</definedName>
    <definedName name="재6982175" localSheetId="5">#N/A</definedName>
    <definedName name="재6982176" localSheetId="5">#N/A</definedName>
    <definedName name="재6982177" localSheetId="5">#N/A</definedName>
    <definedName name="재6982178" localSheetId="11">#REF!</definedName>
    <definedName name="재6982178" localSheetId="9">#REF!</definedName>
    <definedName name="재6982178" localSheetId="5">#N/A</definedName>
    <definedName name="재6982179" localSheetId="5">#N/A</definedName>
    <definedName name="재6982180" localSheetId="11">#REF!</definedName>
    <definedName name="재6982180" localSheetId="9">#REF!</definedName>
    <definedName name="재6982180" localSheetId="5">#N/A</definedName>
    <definedName name="재6982181" localSheetId="5">#N/A</definedName>
    <definedName name="재6982182" localSheetId="5">#N/A</definedName>
    <definedName name="재6982185" localSheetId="5">#N/A</definedName>
    <definedName name="재6982186" localSheetId="5">#N/A</definedName>
    <definedName name="재6982260" localSheetId="5">#N/A</definedName>
    <definedName name="재6982261" localSheetId="5">#N/A</definedName>
    <definedName name="재6982265" localSheetId="5">#N/A</definedName>
    <definedName name="재6982266" localSheetId="5">#N/A</definedName>
    <definedName name="재6982267" localSheetId="5">#N/A</definedName>
    <definedName name="재6982268" localSheetId="5">#N/A</definedName>
    <definedName name="재6982269" localSheetId="5">#N/A</definedName>
    <definedName name="재6982270" localSheetId="11">#REF!</definedName>
    <definedName name="재6982270" localSheetId="9">#REF!</definedName>
    <definedName name="재6982270" localSheetId="5">#N/A</definedName>
    <definedName name="재6982272" localSheetId="5">#N/A</definedName>
    <definedName name="재6982294" localSheetId="5">#N/A</definedName>
    <definedName name="재6982295" localSheetId="5">#N/A</definedName>
    <definedName name="재6982296" localSheetId="11">#REF!</definedName>
    <definedName name="재6982296" localSheetId="9">#REF!</definedName>
    <definedName name="재6982296" localSheetId="5">#N/A</definedName>
    <definedName name="재6982297" localSheetId="11">#REF!</definedName>
    <definedName name="재6982297" localSheetId="9">#REF!</definedName>
    <definedName name="재6982297" localSheetId="5">#N/A</definedName>
    <definedName name="재6982299" localSheetId="5">#N/A</definedName>
    <definedName name="재6982303" localSheetId="5">#N/A</definedName>
    <definedName name="재6982304" localSheetId="11">#REF!</definedName>
    <definedName name="재6982304" localSheetId="9">#REF!</definedName>
    <definedName name="재6982304" localSheetId="5">#N/A</definedName>
    <definedName name="재6982320" localSheetId="11">#REF!</definedName>
    <definedName name="재6982320" localSheetId="9">#REF!</definedName>
    <definedName name="재6982320" localSheetId="5">#N/A</definedName>
    <definedName name="재6982321" localSheetId="5">#N/A</definedName>
    <definedName name="재6982322" localSheetId="5">#N/A</definedName>
    <definedName name="재6982323" localSheetId="5">#N/A</definedName>
    <definedName name="재6982324" localSheetId="5">#N/A</definedName>
    <definedName name="재6982325" localSheetId="5">#N/A</definedName>
    <definedName name="재6982326" localSheetId="5">#N/A</definedName>
    <definedName name="재6982328" localSheetId="5">#N/A</definedName>
    <definedName name="재6982487" localSheetId="5">#N/A</definedName>
    <definedName name="재6982488" localSheetId="5">#N/A</definedName>
    <definedName name="재6982489" localSheetId="5">#N/A</definedName>
    <definedName name="재6982490" localSheetId="5">#N/A</definedName>
    <definedName name="재6982491" localSheetId="5">#N/A</definedName>
    <definedName name="재6982492" localSheetId="5">#N/A</definedName>
    <definedName name="재6982501" localSheetId="5">#N/A</definedName>
    <definedName name="재6982502" localSheetId="5">#N/A</definedName>
    <definedName name="재6982503" localSheetId="5">#N/A</definedName>
    <definedName name="재6982504" localSheetId="5">#N/A</definedName>
    <definedName name="재6982505" localSheetId="5">#N/A</definedName>
    <definedName name="재6982506" localSheetId="5">#N/A</definedName>
    <definedName name="재6982512" localSheetId="5">#N/A</definedName>
    <definedName name="재6982513" localSheetId="5">#N/A</definedName>
    <definedName name="재6982514" localSheetId="5">#N/A</definedName>
    <definedName name="재6982515" localSheetId="11">#REF!</definedName>
    <definedName name="재6982515" localSheetId="9">#REF!</definedName>
    <definedName name="재6982515" localSheetId="5">#N/A</definedName>
    <definedName name="재6982516" localSheetId="5">#N/A</definedName>
    <definedName name="재6985001" localSheetId="5">#N/A</definedName>
    <definedName name="재6985003" localSheetId="5">#N/A</definedName>
    <definedName name="재6985004" localSheetId="5">#N/A</definedName>
    <definedName name="재6985006" localSheetId="5">#N/A</definedName>
    <definedName name="재6985007" localSheetId="5">#N/A</definedName>
    <definedName name="재6985008" localSheetId="5">#N/A</definedName>
    <definedName name="재6985009" localSheetId="5">#N/A</definedName>
    <definedName name="재6985010" localSheetId="5">#N/A</definedName>
    <definedName name="재6985011" localSheetId="5">#N/A</definedName>
    <definedName name="재6985012" localSheetId="5">#N/A</definedName>
    <definedName name="재6985015" localSheetId="5">#N/A</definedName>
    <definedName name="재6985016" localSheetId="5">#N/A</definedName>
    <definedName name="재6985017" localSheetId="5">#N/A</definedName>
    <definedName name="재6985018" localSheetId="5">#N/A</definedName>
    <definedName name="재6985019" localSheetId="5">#N/A</definedName>
    <definedName name="재6985020" localSheetId="11">#REF!</definedName>
    <definedName name="재6985020" localSheetId="9">#REF!</definedName>
    <definedName name="재6985020" localSheetId="5">#N/A</definedName>
    <definedName name="재6985021" localSheetId="5">#N/A</definedName>
    <definedName name="재6986011" localSheetId="11">#REF!</definedName>
    <definedName name="재6986011" localSheetId="9">#REF!</definedName>
    <definedName name="재6986011" localSheetId="5">#N/A</definedName>
    <definedName name="재6999050" localSheetId="11">#REF!</definedName>
    <definedName name="재6999050" localSheetId="9">#REF!</definedName>
    <definedName name="재6999050" localSheetId="5">#N/A</definedName>
    <definedName name="재6999051" localSheetId="11">#REF!</definedName>
    <definedName name="재6999051" localSheetId="9">#REF!</definedName>
    <definedName name="재6999051" localSheetId="5">#N/A</definedName>
    <definedName name="재6999053" localSheetId="11">#REF!</definedName>
    <definedName name="재6999053" localSheetId="9">#REF!</definedName>
    <definedName name="재6999053" localSheetId="5">#N/A</definedName>
    <definedName name="재6999054" localSheetId="5">#N/A</definedName>
    <definedName name="재6999055" localSheetId="11">#REF!</definedName>
    <definedName name="재6999055" localSheetId="9">#REF!</definedName>
    <definedName name="재6999055" localSheetId="5">#N/A</definedName>
    <definedName name="재6999056" localSheetId="11">#REF!</definedName>
    <definedName name="재6999056" localSheetId="9">#REF!</definedName>
    <definedName name="재6999056" localSheetId="5">#N/A</definedName>
    <definedName name="재6999057" localSheetId="11">#REF!</definedName>
    <definedName name="재6999057" localSheetId="9">#REF!</definedName>
    <definedName name="재6999057" localSheetId="5">#N/A</definedName>
    <definedName name="재6999058" localSheetId="5">#N/A</definedName>
    <definedName name="재6999059" localSheetId="11">#REF!</definedName>
    <definedName name="재6999059" localSheetId="9">#REF!</definedName>
    <definedName name="재6999059" localSheetId="5">#N/A</definedName>
    <definedName name="재6999060" localSheetId="11">#REF!</definedName>
    <definedName name="재6999060" localSheetId="9">#REF!</definedName>
    <definedName name="재6999060" localSheetId="5">#N/A</definedName>
    <definedName name="재6999061" localSheetId="11">#REF!</definedName>
    <definedName name="재6999061" localSheetId="9">#REF!</definedName>
    <definedName name="재6999061" localSheetId="5">#N/A</definedName>
    <definedName name="재6999062" localSheetId="11">#REF!</definedName>
    <definedName name="재6999062" localSheetId="9">#REF!</definedName>
    <definedName name="재6999062" localSheetId="5">#N/A</definedName>
    <definedName name="재6999063" localSheetId="11">#REF!</definedName>
    <definedName name="재6999063" localSheetId="9">#REF!</definedName>
    <definedName name="재6999063" localSheetId="5">#N/A</definedName>
    <definedName name="재6999066" localSheetId="5">#N/A</definedName>
    <definedName name="재6999067" localSheetId="5">#N/A</definedName>
    <definedName name="재6999068" localSheetId="11">#REF!</definedName>
    <definedName name="재6999068" localSheetId="9">#REF!</definedName>
    <definedName name="재6999068" localSheetId="5">#N/A</definedName>
    <definedName name="재6999069" localSheetId="5">#N/A</definedName>
    <definedName name="재6999070" localSheetId="5">#N/A</definedName>
    <definedName name="재6999071" localSheetId="5">#N/A</definedName>
    <definedName name="재6999072" localSheetId="5">#N/A</definedName>
    <definedName name="재6999073" localSheetId="5">#N/A</definedName>
    <definedName name="재6999074" localSheetId="11">#REF!</definedName>
    <definedName name="재6999074" localSheetId="9">#REF!</definedName>
    <definedName name="재6999074" localSheetId="5">#N/A</definedName>
    <definedName name="재6999076" localSheetId="5">#N/A</definedName>
    <definedName name="재6999078" localSheetId="5">#N/A</definedName>
    <definedName name="재6999079" localSheetId="5">#N/A</definedName>
    <definedName name="재6999080" localSheetId="5">#N/A</definedName>
    <definedName name="재6999081" localSheetId="5">#N/A</definedName>
    <definedName name="재6999082" localSheetId="11">#REF!</definedName>
    <definedName name="재6999082" localSheetId="9">#REF!</definedName>
    <definedName name="재6999082" localSheetId="5">#N/A</definedName>
    <definedName name="재6999083" localSheetId="11">#REF!</definedName>
    <definedName name="재6999083" localSheetId="9">#REF!</definedName>
    <definedName name="재6999083" localSheetId="5">#N/A</definedName>
    <definedName name="재6999084" localSheetId="5">#N/A</definedName>
    <definedName name="재6999085" localSheetId="11">#REF!</definedName>
    <definedName name="재6999085" localSheetId="9">#REF!</definedName>
    <definedName name="재6999085" localSheetId="5">#N/A</definedName>
    <definedName name="재6999086" localSheetId="5">#N/A</definedName>
    <definedName name="재6999088" localSheetId="5">#N/A</definedName>
    <definedName name="재6999089" localSheetId="11">#REF!</definedName>
    <definedName name="재6999089" localSheetId="9">#REF!</definedName>
    <definedName name="재6999089" localSheetId="5">#N/A</definedName>
    <definedName name="재6999090" localSheetId="11">#REF!</definedName>
    <definedName name="재6999090" localSheetId="9">#REF!</definedName>
    <definedName name="재6999090" localSheetId="5">#N/A</definedName>
    <definedName name="재6999091" localSheetId="5">#N/A</definedName>
    <definedName name="재6999092" localSheetId="5">#N/A</definedName>
    <definedName name="재6999093" localSheetId="5">#N/A</definedName>
    <definedName name="재6999094" localSheetId="5">#N/A</definedName>
    <definedName name="재6999095" localSheetId="5">#N/A</definedName>
    <definedName name="재6999096" localSheetId="5">#N/A</definedName>
    <definedName name="재6999098" localSheetId="5">#N/A</definedName>
    <definedName name="재6999099" localSheetId="11">#REF!</definedName>
    <definedName name="재6999099" localSheetId="9">#REF!</definedName>
    <definedName name="재6999099" localSheetId="5">#N/A</definedName>
    <definedName name="재6999100" localSheetId="11">#REF!</definedName>
    <definedName name="재6999100" localSheetId="9">#REF!</definedName>
    <definedName name="재6999100" localSheetId="5">#N/A</definedName>
    <definedName name="재6999101" localSheetId="5">#N/A</definedName>
    <definedName name="재6999102" localSheetId="11">#REF!</definedName>
    <definedName name="재6999102" localSheetId="9">#REF!</definedName>
    <definedName name="재6999102" localSheetId="5">#N/A</definedName>
    <definedName name="재6999104" localSheetId="5">#N/A</definedName>
    <definedName name="재6999105" localSheetId="5">#N/A</definedName>
    <definedName name="재6999106" localSheetId="5">#N/A</definedName>
    <definedName name="재6999107" localSheetId="5">#N/A</definedName>
    <definedName name="재6999108" localSheetId="5">#N/A</definedName>
    <definedName name="재6999110" localSheetId="5">#N/A</definedName>
    <definedName name="재6999111" localSheetId="5">#N/A</definedName>
    <definedName name="재6999112" localSheetId="11">#REF!</definedName>
    <definedName name="재6999112" localSheetId="9">#REF!</definedName>
    <definedName name="재6999112" localSheetId="5">#N/A</definedName>
    <definedName name="재6999113" localSheetId="5">#N/A</definedName>
    <definedName name="재6999114" localSheetId="5">#N/A</definedName>
    <definedName name="재6999115" localSheetId="5">#N/A</definedName>
    <definedName name="재6999116" localSheetId="11">#REF!</definedName>
    <definedName name="재6999116" localSheetId="9">#REF!</definedName>
    <definedName name="재6999116" localSheetId="5">#N/A</definedName>
    <definedName name="재6999117" localSheetId="5">#N/A</definedName>
    <definedName name="재6999118" localSheetId="11">#REF!</definedName>
    <definedName name="재6999118" localSheetId="9">#REF!</definedName>
    <definedName name="재6999118" localSheetId="5">#N/A</definedName>
    <definedName name="재6999119" localSheetId="5">#N/A</definedName>
    <definedName name="재6999120" localSheetId="11">#REF!</definedName>
    <definedName name="재6999120" localSheetId="9">#REF!</definedName>
    <definedName name="재6999120" localSheetId="5">#N/A</definedName>
    <definedName name="재6999121" localSheetId="5">#N/A</definedName>
    <definedName name="재6999122" localSheetId="5">#N/A</definedName>
    <definedName name="재료" localSheetId="5">#N/A</definedName>
    <definedName name="재료노무합계" hidden="1">{"'건축내역'!$A$1:$L$413"}</definedName>
    <definedName name="재료비" localSheetId="5">#REF!</definedName>
    <definedName name="재료비1" localSheetId="5">#N/A</definedName>
    <definedName name="재료비2" localSheetId="5">#N/A</definedName>
    <definedName name="재료비3" localSheetId="5">#N/A</definedName>
    <definedName name="재료비계" localSheetId="11">#REF!</definedName>
    <definedName name="재료비계" localSheetId="9">#REF!</definedName>
    <definedName name="재료비계" localSheetId="5">#N/A</definedName>
    <definedName name="재료비집계표" localSheetId="5">#N/A</definedName>
    <definedName name="재료비합계" localSheetId="5">#N/A</definedName>
    <definedName name="재료집계3" localSheetId="11">#REF!</definedName>
    <definedName name="재료집계3" localSheetId="9">#REF!</definedName>
    <definedName name="재료집계3" localSheetId="5">#N/A</definedName>
    <definedName name="재어ㅏ" localSheetId="11">#REF!</definedName>
    <definedName name="재어ㅏ" localSheetId="9">#REF!</definedName>
    <definedName name="재어ㅏ" localSheetId="5">#N/A</definedName>
    <definedName name="재집" localSheetId="14" hidden="1">{"'용역비'!$A$4:$C$8"}</definedName>
    <definedName name="재집" localSheetId="15" hidden="1">{"'용역비'!$A$4:$C$8"}</definedName>
    <definedName name="재집" localSheetId="12" hidden="1">{"'용역비'!$A$4:$C$8"}</definedName>
    <definedName name="재집" localSheetId="13" hidden="1">{"'용역비'!$A$4:$C$8"}</definedName>
    <definedName name="재집" localSheetId="5" hidden="1">{"'용역비'!$A$4:$C$8"}</definedName>
    <definedName name="재집" hidden="1">{"'용역비'!$A$4:$C$8"}</definedName>
    <definedName name="쟁료비" localSheetId="5">#N/A</definedName>
    <definedName name="저수조만수위" localSheetId="11">#REF!</definedName>
    <definedName name="저수조만수위" localSheetId="9">#REF!</definedName>
    <definedName name="저수조만수위" localSheetId="5">#N/A</definedName>
    <definedName name="저압" localSheetId="5">#N/A</definedName>
    <definedName name="저압반" localSheetId="11">#REF!</definedName>
    <definedName name="저압반" localSheetId="9">#REF!</definedName>
    <definedName name="저압반" localSheetId="5">#N/A</definedName>
    <definedName name="저압반노" localSheetId="11">#REF!</definedName>
    <definedName name="저압반노" localSheetId="9">#REF!</definedName>
    <definedName name="저압반노" localSheetId="5">#N/A</definedName>
    <definedName name="저압전력요금" localSheetId="5">#N/A</definedName>
    <definedName name="저압케이블공" localSheetId="5">한전불입금!저압케이블공</definedName>
    <definedName name="저압케이블전공" localSheetId="5">#N/A</definedName>
    <definedName name="저케" localSheetId="5">#N/A</definedName>
    <definedName name="저판높이" localSheetId="5">#N/A</definedName>
    <definedName name="저판두께" localSheetId="5">#N/A</definedName>
    <definedName name="저판폭" localSheetId="5">#N/A</definedName>
    <definedName name="적요" localSheetId="5">#N/A</definedName>
    <definedName name="적용거리" localSheetId="5">#N/A</definedName>
    <definedName name="적용대가산출표" localSheetId="5">#N/A</definedName>
    <definedName name="적용속도" localSheetId="5">#N/A</definedName>
    <definedName name="적용연장" localSheetId="5">#N/A</definedName>
    <definedName name="적용연장비" localSheetId="5">#N/A</definedName>
    <definedName name="적용전선" localSheetId="5">#N/A</definedName>
    <definedName name="적용전선1" localSheetId="5">#N/A</definedName>
    <definedName name="적용톤수" localSheetId="5">#N/A</definedName>
    <definedName name="전" localSheetId="11">#REF!</definedName>
    <definedName name="전" localSheetId="9">#REF!</definedName>
    <definedName name="전" localSheetId="5">#N/A</definedName>
    <definedName name="전1" localSheetId="5">#N/A</definedName>
    <definedName name="전2" localSheetId="5">#N/A</definedName>
    <definedName name="전관방송공량" localSheetId="11">#REF!</definedName>
    <definedName name="전관방송공량" localSheetId="9">#REF!</definedName>
    <definedName name="전관방송공량" localSheetId="5">#N/A</definedName>
    <definedName name="전기1" localSheetId="14" hidden="1">#REF!</definedName>
    <definedName name="전기1" localSheetId="15" hidden="1">#REF!</definedName>
    <definedName name="전기1" localSheetId="3" hidden="1">#REF!</definedName>
    <definedName name="전기1" localSheetId="12" hidden="1">#REF!</definedName>
    <definedName name="전기1" localSheetId="2" hidden="1">#REF!</definedName>
    <definedName name="전기1" localSheetId="11" hidden="1">#REF!</definedName>
    <definedName name="전기1" localSheetId="9" hidden="1">#REF!</definedName>
    <definedName name="전기1" localSheetId="5" hidden="1">#N/A</definedName>
    <definedName name="전기1" hidden="1">#REF!</definedName>
    <definedName name="전기공사1급" localSheetId="5">#N/A</definedName>
    <definedName name="전기공사2급" localSheetId="5">#N/A</definedName>
    <definedName name="전기내역" localSheetId="14" hidden="1">{#N/A,#N/A,FALSE,"CCTV"}</definedName>
    <definedName name="전기내역" localSheetId="15" hidden="1">{#N/A,#N/A,FALSE,"CCTV"}</definedName>
    <definedName name="전기내역" localSheetId="12" hidden="1">{#N/A,#N/A,FALSE,"CCTV"}</definedName>
    <definedName name="전기내역" localSheetId="13" hidden="1">{#N/A,#N/A,FALSE,"CCTV"}</definedName>
    <definedName name="전기내역" localSheetId="4" hidden="1">{#N/A,#N/A,FALSE,"CCTV"}</definedName>
    <definedName name="전기내역" localSheetId="5" hidden="1">{#N/A,#N/A,FALSE,"CCTV"}</definedName>
    <definedName name="전기내역" hidden="1">{#N/A,#N/A,FALSE,"CCTV"}</definedName>
    <definedName name="전기마감" localSheetId="14" hidden="1">#REF!</definedName>
    <definedName name="전기마감" localSheetId="15" hidden="1">#REF!</definedName>
    <definedName name="전기마감" localSheetId="3" hidden="1">#REF!</definedName>
    <definedName name="전기마감" localSheetId="12" hidden="1">#REF!</definedName>
    <definedName name="전기마감" localSheetId="2" hidden="1">#REF!</definedName>
    <definedName name="전기마감" localSheetId="11" hidden="1">#REF!</definedName>
    <definedName name="전기마감" localSheetId="9" hidden="1">#REF!</definedName>
    <definedName name="전기마감" localSheetId="5" hidden="1">#N/A</definedName>
    <definedName name="전기마감" hidden="1">#REF!</definedName>
    <definedName name="전기변경1" localSheetId="11">BlankMacro1</definedName>
    <definedName name="전기변경1" localSheetId="9">BlankMacro1</definedName>
    <definedName name="전기변경1" localSheetId="5">BlankMacro1</definedName>
    <definedName name="전기변경3" localSheetId="11">BlankMacro1</definedName>
    <definedName name="전기변경3" localSheetId="9">BlankMacro1</definedName>
    <definedName name="전기변경3" localSheetId="5">BlankMacro1</definedName>
    <definedName name="전기산출" localSheetId="11">#REF!</definedName>
    <definedName name="전기산출" localSheetId="9">#REF!</definedName>
    <definedName name="전기산출" localSheetId="5">#N/A</definedName>
    <definedName name="전기수량2" localSheetId="5">#N/A</definedName>
    <definedName name="전기실경비" localSheetId="5">#N/A</definedName>
    <definedName name="전기실관" localSheetId="5">#N/A</definedName>
    <definedName name="전기실관선" localSheetId="5">#N/A</definedName>
    <definedName name="전기실노무비" localSheetId="5">#N/A</definedName>
    <definedName name="전기실재료비" localSheetId="5">#N/A</definedName>
    <definedName name="전기실총액" localSheetId="5">#N/A</definedName>
    <definedName name="전기실행" localSheetId="5" hidden="1">{"'용역비'!$A$4:$C$8"}</definedName>
    <definedName name="전기실행" hidden="1">{"'용역비'!$A$4:$C$8"}</definedName>
    <definedName name="전기일위목록" localSheetId="5">#N/A</definedName>
    <definedName name="전동기용량" localSheetId="11">#REF!</definedName>
    <definedName name="전동기용량" localSheetId="9">#REF!</definedName>
    <definedName name="전동기용량" localSheetId="5">#N/A</definedName>
    <definedName name="전등1" hidden="1">{#N/A,#N/A,FALSE,"전력간선"}</definedName>
    <definedName name="전등공량" localSheetId="5">#N/A</definedName>
    <definedName name="전등신설" localSheetId="5">#N/A</definedName>
    <definedName name="전력" localSheetId="5">#N/A</definedName>
    <definedName name="전력감시반" localSheetId="5">#N/A</definedName>
    <definedName name="전력기반요금" localSheetId="5">#N/A</definedName>
    <definedName name="전력비" localSheetId="5">#N/A</definedName>
    <definedName name="전력요금사용기간" localSheetId="5">#N/A</definedName>
    <definedName name="전류×길이" localSheetId="5">#N/A</definedName>
    <definedName name="전류×길이의합" localSheetId="5">#N/A</definedName>
    <definedName name="전류×길이의합1" localSheetId="5">#N/A</definedName>
    <definedName name="전류길이" localSheetId="5">#N/A</definedName>
    <definedName name="전류길이의합" localSheetId="5">#N/A</definedName>
    <definedName name="전선_GV" localSheetId="5">#N/A</definedName>
    <definedName name="전선_HIV" localSheetId="5">#N/A</definedName>
    <definedName name="전선_IV" localSheetId="5">#N/A</definedName>
    <definedName name="전선_OW" localSheetId="5">#N/A</definedName>
    <definedName name="전선_관" localSheetId="11">#REF!</definedName>
    <definedName name="전선_관" localSheetId="9">#REF!</definedName>
    <definedName name="전선_관" localSheetId="5">#N/A</definedName>
    <definedName name="전선_콘넥타" localSheetId="5">#N/A</definedName>
    <definedName name="전선관_CD" localSheetId="5">#N/A</definedName>
    <definedName name="전선관_HI" localSheetId="5">#N/A</definedName>
    <definedName name="전선관_STEEL" localSheetId="5">#N/A</definedName>
    <definedName name="전선관_노말밴드" localSheetId="5">#N/A</definedName>
    <definedName name="전선관_파상형" localSheetId="5">#N/A</definedName>
    <definedName name="전선관_후렉_콘넥타" localSheetId="5">#N/A</definedName>
    <definedName name="전선관_후렉시블" localSheetId="5">#N/A</definedName>
    <definedName name="전선관부속품비" localSheetId="5">#N/A</definedName>
    <definedName name="전선랙크" localSheetId="5">#N/A</definedName>
    <definedName name="전시" localSheetId="5" hidden="1">{"'용역비'!$A$4:$C$8"}</definedName>
    <definedName name="전시" hidden="1">{"'용역비'!$A$4:$C$8"}</definedName>
    <definedName name="전시시설물" localSheetId="5" hidden="1">{"'용역비'!$A$4:$C$8"}</definedName>
    <definedName name="전시시설물" hidden="1">{"'용역비'!$A$4:$C$8"}</definedName>
    <definedName name="전압강하가기" localSheetId="11">#REF!</definedName>
    <definedName name="전압강하가기" localSheetId="9">#REF!</definedName>
    <definedName name="전압강하가기" localSheetId="5">#N/A</definedName>
    <definedName name="전열" hidden="1">{#N/A,#N/A,FALSE,"전력간선"}</definedName>
    <definedName name="전열1" hidden="1">{#N/A,#N/A,FALSE,"전력간선"}</definedName>
    <definedName name="전열공량" localSheetId="5">#N/A</definedName>
    <definedName name="전일누계" localSheetId="5">#N/A</definedName>
    <definedName name="전자접촉기설치" localSheetId="5">#N/A</definedName>
    <definedName name="전자접촉기설치노" localSheetId="5">#N/A</definedName>
    <definedName name="전장" localSheetId="5">#REF!</definedName>
    <definedName name="전체제조총괄표" localSheetId="12" hidden="1">{"'건축내역'!$A$1:$L$413"}</definedName>
    <definedName name="전체제조총괄표" localSheetId="13" hidden="1">{"'건축내역'!$A$1:$L$413"}</definedName>
    <definedName name="전체제조총괄표" localSheetId="5" hidden="1">{"'건축내역'!$A$1:$L$413"}</definedName>
    <definedName name="전체제조총괄표" hidden="1">{"'건축내역'!$A$1:$L$413"}</definedName>
    <definedName name="전화및TV공시청설비" localSheetId="5">#REF!</definedName>
    <definedName name="절토" localSheetId="5">#N/A</definedName>
    <definedName name="절토1" localSheetId="5">#N/A</definedName>
    <definedName name="점멸기" localSheetId="5">#N/A</definedName>
    <definedName name="점멸기입력" localSheetId="5">한전불입금!점멸기입력</definedName>
    <definedName name="접속" localSheetId="5">#N/A</definedName>
    <definedName name="접속슬라브길이1" localSheetId="5">#N/A</definedName>
    <definedName name="접속슬라브길이2" localSheetId="5">#N/A</definedName>
    <definedName name="접속슬라브폭1" localSheetId="5">#N/A</definedName>
    <definedName name="접속슬라브폭2" localSheetId="5">#N/A</definedName>
    <definedName name="접속슬라브폭3" localSheetId="5">#N/A</definedName>
    <definedName name="접속슬라브폭4" localSheetId="5">#N/A</definedName>
    <definedName name="접속슬래브" localSheetId="5">#N/A</definedName>
    <definedName name="접속저판길이1" localSheetId="5">#N/A</definedName>
    <definedName name="접속저판길이2" localSheetId="5">#N/A</definedName>
    <definedName name="접속저판폭1" localSheetId="5">#N/A</definedName>
    <definedName name="접속저판폭2" localSheetId="5">#N/A</definedName>
    <definedName name="접속저판폭3" localSheetId="5">#N/A</definedName>
    <definedName name="접속저판폭4" localSheetId="5">#N/A</definedName>
    <definedName name="접지" localSheetId="5" hidden="1">{#N/A,#N/A,FALSE,"전력간선"}</definedName>
    <definedName name="접지_단자함" localSheetId="5">#N/A</definedName>
    <definedName name="접지1종합계" localSheetId="5">#N/A</definedName>
    <definedName name="접지동봉" localSheetId="5">#N/A</definedName>
    <definedName name="접지수량" localSheetId="5">#N/A</definedName>
    <definedName name="접지장치" localSheetId="5">#N/A</definedName>
    <definedName name="접지크램프" localSheetId="5">#N/A</definedName>
    <definedName name="접합개소" localSheetId="5">#N/A</definedName>
    <definedName name="접합상변" localSheetId="5">#N/A</definedName>
    <definedName name="접합터파기고" localSheetId="5">#N/A</definedName>
    <definedName name="접합하변" localSheetId="5">#N/A</definedName>
    <definedName name="접합환토고" localSheetId="5">#N/A</definedName>
    <definedName name="접합환토상변" localSheetId="5">#N/A</definedName>
    <definedName name="정근호" hidden="1">{#N/A,#N/A,TRUE,"토적및재료집계";#N/A,#N/A,TRUE,"토적및재료집계";#N/A,#N/A,TRUE,"단위량"}</definedName>
    <definedName name="정기안전_점검비용" localSheetId="5">#N/A</definedName>
    <definedName name="정류기" localSheetId="5">#N/A</definedName>
    <definedName name="정보통신" hidden="1">{#N/A,#N/A,FALSE,"전력간선"}</definedName>
    <definedName name="정화조" localSheetId="14" hidden="1">{#N/A,#N/A,FALSE,"CCTV"}</definedName>
    <definedName name="정화조" localSheetId="15" hidden="1">{#N/A,#N/A,FALSE,"CCTV"}</definedName>
    <definedName name="정화조" localSheetId="12" hidden="1">{#N/A,#N/A,FALSE,"CCTV"}</definedName>
    <definedName name="정화조" localSheetId="13" hidden="1">{#N/A,#N/A,FALSE,"CCTV"}</definedName>
    <definedName name="정화조" localSheetId="5" hidden="1">{#N/A,#N/A,FALSE,"CCTV"}</definedName>
    <definedName name="정화조" hidden="1">{#N/A,#N/A,FALSE,"CCTV"}</definedName>
    <definedName name="제_39_호표" localSheetId="5">#N/A</definedName>
    <definedName name="제1호표" localSheetId="11">#REF!</definedName>
    <definedName name="제1호표" localSheetId="9">#REF!</definedName>
    <definedName name="제1호표" localSheetId="5">#REF!</definedName>
    <definedName name="제2호표" localSheetId="11">#REF!</definedName>
    <definedName name="제2호표" localSheetId="9">#REF!</definedName>
    <definedName name="제3호표" localSheetId="11">#REF!</definedName>
    <definedName name="제3호표" localSheetId="9">#REF!</definedName>
    <definedName name="제4호표" localSheetId="11">#REF!</definedName>
    <definedName name="제4호표" localSheetId="9">#REF!</definedName>
    <definedName name="제5호표" localSheetId="11">#REF!</definedName>
    <definedName name="제5호표" localSheetId="9">#REF!</definedName>
    <definedName name="제6호표" localSheetId="11">#REF!</definedName>
    <definedName name="제6호표" localSheetId="9">#REF!</definedName>
    <definedName name="제수문" localSheetId="5" hidden="1">#REF!</definedName>
    <definedName name="제수문" hidden="1">#REF!</definedName>
    <definedName name="제수추가" localSheetId="5" hidden="1">{"'용역비'!$A$4:$C$8"}</definedName>
    <definedName name="제수추가" hidden="1">{"'용역비'!$A$4:$C$8"}</definedName>
    <definedName name="제어반" localSheetId="5">#N/A</definedName>
    <definedName name="제어반2" localSheetId="5">#N/A</definedName>
    <definedName name="제조" localSheetId="11">#REF!</definedName>
    <definedName name="제조" localSheetId="9">#REF!</definedName>
    <definedName name="제조" localSheetId="5">#N/A</definedName>
    <definedName name="제조노임" localSheetId="5">#N/A</definedName>
    <definedName name="제조단가산출" localSheetId="5">#N/A</definedName>
    <definedName name="제조원가" localSheetId="5">#N/A</definedName>
    <definedName name="제조인건비" localSheetId="5">#N/A</definedName>
    <definedName name="제품" hidden="1">{#N/A,#N/A,FALSE,"9612"}</definedName>
    <definedName name="조" localSheetId="11">#REF!</definedName>
    <definedName name="조" localSheetId="9">#REF!</definedName>
    <definedName name="조" localSheetId="5">#N/A</definedName>
    <definedName name="조건_입력" localSheetId="5">#N/A</definedName>
    <definedName name="조경공" localSheetId="5">#N/A</definedName>
    <definedName name="조경공B10" localSheetId="5">#N/A</definedName>
    <definedName name="조경공B4이하" localSheetId="5">#N/A</definedName>
    <definedName name="조경공B5" localSheetId="5">#N/A</definedName>
    <definedName name="조경공B6" localSheetId="5">#N/A</definedName>
    <definedName name="조경공B8" localSheetId="5">#N/A</definedName>
    <definedName name="조경공R10" localSheetId="5">#N/A</definedName>
    <definedName name="조경공R12" localSheetId="5">#N/A</definedName>
    <definedName name="조경공R15" localSheetId="5">#N/A</definedName>
    <definedName name="조경공R4이하" localSheetId="5">#N/A</definedName>
    <definedName name="조경공R5" localSheetId="5">#N/A</definedName>
    <definedName name="조경공R6" localSheetId="5">#N/A</definedName>
    <definedName name="조경공R7" localSheetId="5">#N/A</definedName>
    <definedName name="조경공R8" localSheetId="5">#N/A</definedName>
    <definedName name="조도" localSheetId="5">#N/A</definedName>
    <definedName name="조도1" localSheetId="5">#N/A</definedName>
    <definedName name="조도2" localSheetId="5">#N/A</definedName>
    <definedName name="조도등주종류" localSheetId="5">한전불입금!조도등주종류</definedName>
    <definedName name="조도케이블길이" localSheetId="5">한전불입금!조도케이블길이</definedName>
    <definedName name="조력공" localSheetId="5">#N/A</definedName>
    <definedName name="조명" localSheetId="5">#N/A</definedName>
    <definedName name="조명경비" localSheetId="5">#N/A</definedName>
    <definedName name="조명관" localSheetId="5">#N/A</definedName>
    <definedName name="조명관선" localSheetId="5">#N/A</definedName>
    <definedName name="조명기구" localSheetId="5">#N/A</definedName>
    <definedName name="조명노무비" localSheetId="5">#N/A</definedName>
    <definedName name="조명설계" localSheetId="5">#N/A</definedName>
    <definedName name="조명율표" localSheetId="5">#N/A</definedName>
    <definedName name="조명장치소계" localSheetId="5">#REF!</definedName>
    <definedName name="조명재료비" localSheetId="5">#N/A</definedName>
    <definedName name="조명제어" hidden="1">{#N/A,#N/A,FALSE,"전력간선"}</definedName>
    <definedName name="조명총액" localSheetId="5">#N/A</definedName>
    <definedName name="조묭" localSheetId="5">#N/A</definedName>
    <definedName name="조사9909" localSheetId="11">#REF!</definedName>
    <definedName name="조사9909" localSheetId="9">#REF!</definedName>
    <definedName name="조사9909" localSheetId="5">#N/A</definedName>
    <definedName name="조사용" localSheetId="5">#REF!</definedName>
    <definedName name="조수" localSheetId="5">한전불입금!조수</definedName>
    <definedName name="조원공_1.1_1.5" localSheetId="5">#N/A</definedName>
    <definedName name="조인트필러" localSheetId="5">#N/A</definedName>
    <definedName name="조장" localSheetId="5">#N/A</definedName>
    <definedName name="조조조조" localSheetId="11">BlankMacro1</definedName>
    <definedName name="조조조조" localSheetId="9">BlankMacro1</definedName>
    <definedName name="조조조조" localSheetId="5">BlankMacro1</definedName>
    <definedName name="조조조조좆" localSheetId="11">BlankMacro1</definedName>
    <definedName name="조조조조좆" localSheetId="9">BlankMacro1</definedName>
    <definedName name="조조조조좆" localSheetId="5">BlankMacro1</definedName>
    <definedName name="조차장" localSheetId="14" hidden="1">{#N/A,#N/A,FALSE,"명세표"}</definedName>
    <definedName name="조차장" localSheetId="15" hidden="1">{#N/A,#N/A,FALSE,"명세표"}</definedName>
    <definedName name="조차장" localSheetId="5" hidden="1">{#N/A,#N/A,FALSE,"명세표"}</definedName>
    <definedName name="조차장" hidden="1">{#N/A,#N/A,FALSE,"명세표"}</definedName>
    <definedName name="조찬" localSheetId="5" hidden="1">#REF!</definedName>
    <definedName name="조찬" hidden="1">#REF!</definedName>
    <definedName name="조합내역서" localSheetId="11">#REF!</definedName>
    <definedName name="조합내역서" localSheetId="9">#REF!</definedName>
    <definedName name="조합내역서" localSheetId="5">#N/A</definedName>
    <definedName name="조형가이즈까3010" localSheetId="5">#N/A</definedName>
    <definedName name="조형가이즈까3012" localSheetId="5">#N/A</definedName>
    <definedName name="조형가이즈까3014" localSheetId="5">#N/A</definedName>
    <definedName name="조형가이즈까3516" localSheetId="5">#N/A</definedName>
    <definedName name="종" localSheetId="5">#N/A</definedName>
    <definedName name="종목" localSheetId="5">#N/A</definedName>
    <definedName name="종목수" localSheetId="5">#N/A</definedName>
    <definedName name="종합청사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종합청사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종합청사" localSheetId="1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종합청사" localSheetId="1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종합청사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종합청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주" localSheetId="5">#N/A</definedName>
    <definedName name="주거" localSheetId="11">#REF!</definedName>
    <definedName name="주거" localSheetId="9">#REF!</definedName>
    <definedName name="주거" localSheetId="5">#N/A</definedName>
    <definedName name="주영" localSheetId="5">#N/A</definedName>
    <definedName name="주영이" localSheetId="5">#N/A</definedName>
    <definedName name="주택사업본부" localSheetId="11">#REF!</definedName>
    <definedName name="주택사업본부" localSheetId="9">#REF!</definedName>
    <definedName name="주택사업본부" localSheetId="5">#N/A</definedName>
    <definedName name="준공계" localSheetId="5">#N/A</definedName>
    <definedName name="준공년월일" localSheetId="5">#N/A</definedName>
    <definedName name="중강당내역서" localSheetId="11">#REF!</definedName>
    <definedName name="중강당내역서" localSheetId="9">#REF!</definedName>
    <definedName name="중강당내역서" localSheetId="5">#N/A</definedName>
    <definedName name="중강딩공량" localSheetId="5">#N/A</definedName>
    <definedName name="중기경" localSheetId="11">#REF!</definedName>
    <definedName name="중기경" localSheetId="9">#REF!</definedName>
    <definedName name="중기경" localSheetId="5">#N/A</definedName>
    <definedName name="중기계조립공" localSheetId="5">#N/A</definedName>
    <definedName name="중기기사" localSheetId="5">한전불입금!중기기사</definedName>
    <definedName name="중기노" localSheetId="11">#REF!</definedName>
    <definedName name="중기노" localSheetId="9">#REF!</definedName>
    <definedName name="중기노" localSheetId="5">#N/A</definedName>
    <definedName name="중기운전기사" localSheetId="5">#N/A</definedName>
    <definedName name="중기재" localSheetId="11">#REF!</definedName>
    <definedName name="중기재" localSheetId="9">#REF!</definedName>
    <definedName name="중기재" localSheetId="5">#N/A</definedName>
    <definedName name="중기총" localSheetId="11">#REF!</definedName>
    <definedName name="중기총" localSheetId="9">#REF!</definedName>
    <definedName name="중기총" localSheetId="5">#N/A</definedName>
    <definedName name="중량" localSheetId="5">#REF!</definedName>
    <definedName name="중량표" localSheetId="5">#REF!</definedName>
    <definedName name="중앙갑지" localSheetId="5">#N/A</definedName>
    <definedName name="중앙합계" localSheetId="5">#N/A</definedName>
    <definedName name="중유" localSheetId="5">#N/A</definedName>
    <definedName name="중폭" localSheetId="5">#N/A</definedName>
    <definedName name="증감대비" localSheetId="11">#REF!</definedName>
    <definedName name="증감대비" localSheetId="9">#REF!</definedName>
    <definedName name="증감대비" localSheetId="5">#N/A</definedName>
    <definedName name="증감표" localSheetId="11">#REF!</definedName>
    <definedName name="증감표" localSheetId="9">#REF!</definedName>
    <definedName name="증감표" localSheetId="5">#N/A</definedName>
    <definedName name="지" hidden="1">#REF!</definedName>
    <definedName name="지간수" localSheetId="5">#N/A</definedName>
    <definedName name="지급2" localSheetId="11">#REF!</definedName>
    <definedName name="지급2" localSheetId="9">#REF!</definedName>
    <definedName name="지급2" localSheetId="5">#N/A</definedName>
    <definedName name="지급자재" localSheetId="11">#REF!</definedName>
    <definedName name="지급자재" localSheetId="9">#REF!</definedName>
    <definedName name="지급자재" localSheetId="5">#N/A</definedName>
    <definedName name="지동" localSheetId="11">#REF!</definedName>
    <definedName name="지동" localSheetId="9">#REF!</definedName>
    <definedName name="지동" localSheetId="5">#N/A</definedName>
    <definedName name="지보2" localSheetId="5">#N/A</definedName>
    <definedName name="지역본부" hidden="1">{#N/A,#N/A,FALSE,"DAOCM 2차 검토"}</definedName>
    <definedName name="지입재료비" localSheetId="5">#N/A</definedName>
    <definedName name="지장선로" localSheetId="5">#N/A</definedName>
    <definedName name="지하수위계" localSheetId="5">한전불입금!지하수위계</definedName>
    <definedName name="직노" localSheetId="5">#N/A</definedName>
    <definedName name="직매54P" hidden="1">{#N/A,#N/A,TRUE,"토적및재료집계";#N/A,#N/A,TRUE,"토적및재료집계";#N/A,#N/A,TRUE,"단위량"}</definedName>
    <definedName name="직영비" localSheetId="11">#REF!</definedName>
    <definedName name="직영비" localSheetId="9">#REF!</definedName>
    <definedName name="직영비" localSheetId="5">#N/A</definedName>
    <definedName name="직접경비" localSheetId="5">#REF!</definedName>
    <definedName name="직접경비1" localSheetId="5">#N/A</definedName>
    <definedName name="직접노무비" localSheetId="5">#REF!</definedName>
    <definedName name="직접노무비1" localSheetId="5">#N/A</definedName>
    <definedName name="직접노무비2" localSheetId="11">#REF!</definedName>
    <definedName name="직접노무비2" localSheetId="9">#REF!</definedName>
    <definedName name="직접노무비2" localSheetId="5">#N/A</definedName>
    <definedName name="직접재료비" localSheetId="11">#REF!</definedName>
    <definedName name="직접재료비" localSheetId="9">#REF!</definedName>
    <definedName name="직접재료비" localSheetId="5">#N/A</definedName>
    <definedName name="직접재료비2" localSheetId="11">#REF!</definedName>
    <definedName name="직접재료비2" localSheetId="9">#REF!</definedName>
    <definedName name="직접재료비2" localSheetId="5">#N/A</definedName>
    <definedName name="직종" localSheetId="5">#N/A</definedName>
    <definedName name="진동로울러자주식4.4경비" localSheetId="5">#N/A</definedName>
    <definedName name="진동로울러자주식4.4노무비" localSheetId="5">#N/A</definedName>
    <definedName name="진동로울러자주식4.4재료비" localSheetId="5">#N/A</definedName>
    <definedName name="진석" localSheetId="5">#N/A</definedName>
    <definedName name="집" localSheetId="11">#REF!</definedName>
    <definedName name="집" localSheetId="9">#REF!</definedName>
    <definedName name="집" localSheetId="5">#N/A</definedName>
    <definedName name="집계" localSheetId="5">#N/A</definedName>
    <definedName name="집계표" localSheetId="5">#N/A</definedName>
    <definedName name="집수" hidden="1">#REF!</definedName>
    <definedName name="집수정" hidden="1">#N/A</definedName>
    <definedName name="집수정Y1" localSheetId="5">#N/A</definedName>
    <definedName name="집수정Y1경" localSheetId="5">#N/A</definedName>
    <definedName name="집수정Y1노" localSheetId="5">#N/A</definedName>
    <definedName name="집수정Y1재" localSheetId="5">#N/A</definedName>
    <definedName name="집수정Y2" localSheetId="5">#N/A</definedName>
    <definedName name="집수정Y2경" localSheetId="5">#N/A</definedName>
    <definedName name="집수정Y2노" localSheetId="5">#N/A</definedName>
    <definedName name="집수정Y2재" localSheetId="5">#N/A</definedName>
    <definedName name="집수정공수량집계표" localSheetId="5" hidden="1">{#N/A,#N/A,FALSE,"이정표"}</definedName>
    <definedName name="집수정공수량집계표" hidden="1">{#N/A,#N/A,FALSE,"이정표"}</definedName>
    <definedName name="집수정수량" localSheetId="5">BlankMacro1</definedName>
    <definedName name="집수정위치" localSheetId="5">#N/A</definedName>
    <definedName name="집수정직1" localSheetId="5">#N/A</definedName>
    <definedName name="집수정직1경" localSheetId="5">#N/A</definedName>
    <definedName name="집수정직1노" localSheetId="5">#N/A</definedName>
    <definedName name="집수정직1재" localSheetId="5">#N/A</definedName>
    <definedName name="집수정직2" localSheetId="5">#N/A</definedName>
    <definedName name="집수정직2경" localSheetId="5">#N/A</definedName>
    <definedName name="집수정직2노" localSheetId="5">#N/A</definedName>
    <definedName name="집수정직2재" localSheetId="5">#N/A</definedName>
    <definedName name="짜장" localSheetId="5">#N/A</definedName>
    <definedName name="짱" localSheetId="5">#N/A</definedName>
    <definedName name="ㅊ" localSheetId="11">#REF!</definedName>
    <definedName name="ㅊ" localSheetId="9">#REF!</definedName>
    <definedName name="ㅊ" localSheetId="5">#N/A</definedName>
    <definedName name="ㅊ12" localSheetId="11">#REF!</definedName>
    <definedName name="ㅊ12" localSheetId="9">#REF!</definedName>
    <definedName name="ㅊ12" localSheetId="5">#N/A</definedName>
    <definedName name="ㅊ1555" localSheetId="11">#REF!</definedName>
    <definedName name="ㅊ1555" localSheetId="9">#REF!</definedName>
    <definedName name="ㅊ1555" localSheetId="5">#N/A</definedName>
    <definedName name="ㅊ20" localSheetId="5">#N/A</definedName>
    <definedName name="ㅊ모" localSheetId="5">#N/A</definedName>
    <definedName name="ㅊㅊ" localSheetId="5">#N/A</definedName>
    <definedName name="ㅊㅍ" localSheetId="5" hidden="1">#REF!</definedName>
    <definedName name="ㅊㅍ" hidden="1">#REF!</definedName>
    <definedName name="차" localSheetId="11">BlankMacro1</definedName>
    <definedName name="차" localSheetId="9">BlankMacro1</definedName>
    <definedName name="차" localSheetId="5">BlankMacro1</definedName>
    <definedName name="차량가격" localSheetId="5">#N/A</definedName>
    <definedName name="차선도색위치조서" localSheetId="5">#N/A</definedName>
    <definedName name="차수공" localSheetId="5">#N/A</definedName>
    <definedName name="차수벽높이" localSheetId="5">#N/A</definedName>
    <definedName name="차수벽두께" localSheetId="5">#N/A</definedName>
    <definedName name="차커ㅑㅐㅁ" localSheetId="11">#REF!</definedName>
    <definedName name="차커ㅑㅐㅁ" localSheetId="9">#REF!</definedName>
    <definedName name="차커ㅑㅐㅁ" localSheetId="5">#N/A</definedName>
    <definedName name="착공기한" localSheetId="5">#N/A</definedName>
    <definedName name="착공년월일" localSheetId="5">#N/A</definedName>
    <definedName name="착공월" localSheetId="5">#N/A</definedName>
    <definedName name="착공일" localSheetId="5">#N/A</definedName>
    <definedName name="착암공" localSheetId="5">#N/A</definedName>
    <definedName name="착정심도" localSheetId="11">#REF!</definedName>
    <definedName name="착정심도" localSheetId="9">#REF!</definedName>
    <definedName name="착정심도" localSheetId="5">#N/A</definedName>
    <definedName name="참조" localSheetId="5">한전불입금!참조</definedName>
    <definedName name="책임연" localSheetId="5">#N/A</definedName>
    <definedName name="책임연구원" localSheetId="5">#N/A</definedName>
    <definedName name="책임연구원공정" localSheetId="5">#N/A</definedName>
    <definedName name="천사" localSheetId="5" hidden="1">{"'용역비'!$A$4:$C$8"}</definedName>
    <definedName name="천사" hidden="1">{"'용역비'!$A$4:$C$8"}</definedName>
    <definedName name="천안토공_토공_List" localSheetId="5">#N/A</definedName>
    <definedName name="철" localSheetId="5">#N/A</definedName>
    <definedName name="철_13" localSheetId="5">#N/A</definedName>
    <definedName name="철_16" localSheetId="5">#N/A</definedName>
    <definedName name="철_19" localSheetId="5">#N/A</definedName>
    <definedName name="철_199" localSheetId="5">#N/A</definedName>
    <definedName name="철_999" localSheetId="5">#N/A</definedName>
    <definedName name="철_총" localSheetId="5">#N/A</definedName>
    <definedName name="철거" localSheetId="11">BlankMacro1</definedName>
    <definedName name="철거" localSheetId="9">BlankMacro1</definedName>
    <definedName name="철거" localSheetId="5">BlankMacro1</definedName>
    <definedName name="철거자재" localSheetId="5">#N/A</definedName>
    <definedName name="철공" localSheetId="5">#N/A</definedName>
    <definedName name="철구사업본부" localSheetId="11">#REF!</definedName>
    <definedName name="철구사업본부" localSheetId="9">#REF!</definedName>
    <definedName name="철구사업본부" localSheetId="5">#N/A</definedName>
    <definedName name="철근" localSheetId="5">#N/A</definedName>
    <definedName name="철근1" localSheetId="5">#N/A</definedName>
    <definedName name="철근공" localSheetId="5">#N/A</definedName>
    <definedName name="철근항복응력" localSheetId="5">#N/A</definedName>
    <definedName name="철목1호" localSheetId="11">#REF!</definedName>
    <definedName name="철목1호" localSheetId="9">#REF!</definedName>
    <definedName name="철목1호" localSheetId="5">#N/A</definedName>
    <definedName name="철목2호" localSheetId="11">#REF!</definedName>
    <definedName name="철목2호" localSheetId="9">#REF!</definedName>
    <definedName name="철목2호" localSheetId="5">#N/A</definedName>
    <definedName name="철목3호" localSheetId="11">#REF!</definedName>
    <definedName name="철목3호" localSheetId="9">#REF!</definedName>
    <definedName name="철목3호" localSheetId="5">#N/A</definedName>
    <definedName name="철목4호" localSheetId="11">#REF!</definedName>
    <definedName name="철목4호" localSheetId="9">#REF!</definedName>
    <definedName name="철목4호" localSheetId="5">#N/A</definedName>
    <definedName name="철물도" localSheetId="11">#REF!</definedName>
    <definedName name="철물도" localSheetId="9">#REF!</definedName>
    <definedName name="철물도" localSheetId="5">#N/A</definedName>
    <definedName name="철물도경" localSheetId="11">#REF!</definedName>
    <definedName name="철물도경" localSheetId="9">#REF!</definedName>
    <definedName name="철물도경" localSheetId="5">#N/A</definedName>
    <definedName name="철물도노" localSheetId="11">#REF!</definedName>
    <definedName name="철물도노" localSheetId="9">#REF!</definedName>
    <definedName name="철물도노" localSheetId="5">#N/A</definedName>
    <definedName name="철물도재" localSheetId="11">#REF!</definedName>
    <definedName name="철물도재" localSheetId="9">#REF!</definedName>
    <definedName name="철물도재" localSheetId="5">#N/A</definedName>
    <definedName name="철선" localSheetId="5">#N/A</definedName>
    <definedName name="철주신설공구손료" localSheetId="5">#N/A</definedName>
    <definedName name="철주신설공비" localSheetId="5">#N/A</definedName>
    <definedName name="철주신설재료비" localSheetId="5">#N/A</definedName>
    <definedName name="청" localSheetId="11">#REF!</definedName>
    <definedName name="청" localSheetId="9">#REF!</definedName>
    <definedName name="청" localSheetId="5">#N/A</definedName>
    <definedName name="청림1호" localSheetId="11">#REF!</definedName>
    <definedName name="청림1호" localSheetId="9">#REF!</definedName>
    <definedName name="청림1호" localSheetId="5">#N/A</definedName>
    <definedName name="청림2호" localSheetId="11">#REF!</definedName>
    <definedName name="청림2호" localSheetId="9">#REF!</definedName>
    <definedName name="청림2호" localSheetId="5">#N/A</definedName>
    <definedName name="청림3호" localSheetId="11">#REF!</definedName>
    <definedName name="청림3호" localSheetId="9">#REF!</definedName>
    <definedName name="청림3호" localSheetId="5">#N/A</definedName>
    <definedName name="체육관" localSheetId="5">#N/A</definedName>
    <definedName name="체크제" localSheetId="11">#REF!</definedName>
    <definedName name="체크제" localSheetId="9">#REF!</definedName>
    <definedName name="체크제" localSheetId="5">#N/A</definedName>
    <definedName name="체크제경" localSheetId="11">#REF!</definedName>
    <definedName name="체크제경" localSheetId="9">#REF!</definedName>
    <definedName name="체크제경" localSheetId="5">#N/A</definedName>
    <definedName name="체크제노" localSheetId="11">#REF!</definedName>
    <definedName name="체크제노" localSheetId="9">#REF!</definedName>
    <definedName name="체크제노" localSheetId="5">#N/A</definedName>
    <definedName name="체크제재" localSheetId="11">#REF!</definedName>
    <definedName name="체크제재" localSheetId="9">#REF!</definedName>
    <definedName name="체크제재" localSheetId="5">#N/A</definedName>
    <definedName name="초급엔지니어링" localSheetId="5">#N/A</definedName>
    <definedName name="초기화면" localSheetId="11">#REF!</definedName>
    <definedName name="초기화면" localSheetId="9">#REF!</definedName>
    <definedName name="초기화면" localSheetId="5">#N/A</definedName>
    <definedName name="총_원_가" localSheetId="11">#REF!</definedName>
    <definedName name="총_원_가" localSheetId="9">#REF!</definedName>
    <definedName name="총_원_가" localSheetId="5">#N/A</definedName>
    <definedName name="총갑지" localSheetId="5">#N/A</definedName>
    <definedName name="총경비" localSheetId="5">#N/A</definedName>
    <definedName name="총공사" localSheetId="11">BlankMacro1</definedName>
    <definedName name="총공사" localSheetId="9">BlankMacro1</definedName>
    <definedName name="총공사" localSheetId="5">BlankMacro1</definedName>
    <definedName name="총공사비" localSheetId="5">#N/A</definedName>
    <definedName name="총괄" localSheetId="14" hidden="1">#REF!</definedName>
    <definedName name="총괄" localSheetId="15" hidden="1">#REF!</definedName>
    <definedName name="총괄" localSheetId="3" hidden="1">#REF!</definedName>
    <definedName name="총괄" localSheetId="12" hidden="1">#REF!</definedName>
    <definedName name="총괄" localSheetId="2" hidden="1">#REF!</definedName>
    <definedName name="총괄" localSheetId="11" hidden="1">#REF!</definedName>
    <definedName name="총괄" localSheetId="9" hidden="1">#REF!</definedName>
    <definedName name="총괄" localSheetId="5" hidden="1">#N/A</definedName>
    <definedName name="총괄" hidden="1">#REF!</definedName>
    <definedName name="총괄주요자재집계표" localSheetId="11">#REF!</definedName>
    <definedName name="총괄주요자재집계표" localSheetId="9">#REF!</definedName>
    <definedName name="총괄주요자재집계표" localSheetId="5">#N/A</definedName>
    <definedName name="총괄표" localSheetId="12" hidden="1">#REF!</definedName>
    <definedName name="총괄표" localSheetId="5">#REF!</definedName>
    <definedName name="총노무비" localSheetId="5">#N/A</definedName>
    <definedName name="총사업비수" localSheetId="11">#REF!</definedName>
    <definedName name="총사업비수" localSheetId="9">#REF!</definedName>
    <definedName name="총사업비수" localSheetId="5">#N/A</definedName>
    <definedName name="총사업비평" localSheetId="11">#REF!</definedName>
    <definedName name="총사업비평" localSheetId="9">#REF!</definedName>
    <definedName name="총사업비평" localSheetId="5">#N/A</definedName>
    <definedName name="총원가" localSheetId="5">#N/A</definedName>
    <definedName name="총원가2" localSheetId="5">#N/A</definedName>
    <definedName name="총원가격" localSheetId="5">#N/A</definedName>
    <definedName name="총재료비" localSheetId="5">#N/A</definedName>
    <definedName name="총집계표" localSheetId="5">#N/A</definedName>
    <definedName name="총폭" localSheetId="5">#N/A</definedName>
    <definedName name="최종집계표" localSheetId="5">#N/A</definedName>
    <definedName name="최한후" localSheetId="5">#N/A</definedName>
    <definedName name="추초" hidden="1">#REF!</definedName>
    <definedName name="출" localSheetId="5">#N/A</definedName>
    <definedName name="출입구" localSheetId="5">#N/A</definedName>
    <definedName name="충동" hidden="1">#REF!</definedName>
    <definedName name="취소" localSheetId="5">한전불입금!취소</definedName>
    <definedName name="취입" localSheetId="5" hidden="1">#REF!</definedName>
    <definedName name="취입" hidden="1">#REF!</definedName>
    <definedName name="측구" localSheetId="5">#N/A</definedName>
    <definedName name="측구옹벽" localSheetId="5">#N/A</definedName>
    <definedName name="측량" localSheetId="5">#N/A</definedName>
    <definedName name="측설비수" localSheetId="11">#REF!</definedName>
    <definedName name="측설비수" localSheetId="9">#REF!</definedName>
    <definedName name="측설비수" localSheetId="5">#N/A</definedName>
    <definedName name="측설평" localSheetId="11">#REF!</definedName>
    <definedName name="측설평" localSheetId="9">#REF!</definedName>
    <definedName name="측설평" localSheetId="5">#N/A</definedName>
    <definedName name="치즐" localSheetId="5">#N/A</definedName>
    <definedName name="치핑" localSheetId="5">#N/A</definedName>
    <definedName name="칠성" localSheetId="5" hidden="1">#REF!</definedName>
    <definedName name="칠성" hidden="1">#REF!</definedName>
    <definedName name="ㅋ" localSheetId="5">#N/A</definedName>
    <definedName name="ㅋ248" localSheetId="5">#N/A</definedName>
    <definedName name="ㅋㅁ" hidden="1">{#N/A,#N/A,FALSE,"명세표"}</definedName>
    <definedName name="ㅋㅇ" localSheetId="5">#N/A</definedName>
    <definedName name="ㅋㅋ" localSheetId="14" hidden="1">{#N/A,#N/A,FALSE,"명세표"}</definedName>
    <definedName name="ㅋㅋ" localSheetId="15" hidden="1">{#N/A,#N/A,FALSE,"명세표"}</definedName>
    <definedName name="ㅋㅋ" localSheetId="5" hidden="1">{#N/A,#N/A,FALSE,"명세표"}</definedName>
    <definedName name="ㅋㅋ" hidden="1">{#N/A,#N/A,FALSE,"명세표"}</definedName>
    <definedName name="ㅋㅋㅋ" localSheetId="14" hidden="1">{#N/A,#N/A,FALSE,"단가표지"}</definedName>
    <definedName name="ㅋㅋㅋ" localSheetId="15" hidden="1">{#N/A,#N/A,FALSE,"단가표지"}</definedName>
    <definedName name="ㅋㅋㅋ" localSheetId="5" hidden="1">{#N/A,#N/A,FALSE,"단가표지"}</definedName>
    <definedName name="ㅋㅋㅋ" hidden="1">{#N/A,#N/A,FALSE,"단가표지"}</definedName>
    <definedName name="ㅋㅋㅋㅋㅋ" localSheetId="11">[0]!BlankMacro1</definedName>
    <definedName name="ㅋㅋㅋㅋㅋ" localSheetId="9">[0]!BlankMacro1</definedName>
    <definedName name="ㅋㅋㅋㅋㅋ" localSheetId="5">[0]!BlankMacro1</definedName>
    <definedName name="ㅋㅌ" localSheetId="5" hidden="1">{"'용역비'!$A$4:$C$8"}</definedName>
    <definedName name="ㅋㅌ" hidden="1">{"'용역비'!$A$4:$C$8"}</definedName>
    <definedName name="ㅋ티ㅓ하ㅣ" localSheetId="11">#REF!</definedName>
    <definedName name="ㅋ티ㅓ하ㅣ" localSheetId="9">#REF!</definedName>
    <definedName name="ㅋ티ㅓ하ㅣ" localSheetId="5">#N/A</definedName>
    <definedName name="카" localSheetId="5">#N/A</definedName>
    <definedName name="카5" localSheetId="5">#N/A</definedName>
    <definedName name="카6" localSheetId="5">#N/A</definedName>
    <definedName name="카7" localSheetId="5">#N/A</definedName>
    <definedName name="카비" localSheetId="5">#N/A</definedName>
    <definedName name="카빋" localSheetId="5">#N/A</definedName>
    <definedName name="카ㅓ치" localSheetId="11">#REF!</definedName>
    <definedName name="카ㅓ치" localSheetId="9">#REF!</definedName>
    <definedName name="카ㅓ치" localSheetId="5">#N/A</definedName>
    <definedName name="캇타간재" localSheetId="5">#N/A</definedName>
    <definedName name="캇타노무" localSheetId="5">#N/A</definedName>
    <definedName name="캇타손료" localSheetId="5">#N/A</definedName>
    <definedName name="케이블_1" localSheetId="11">#REF!</definedName>
    <definedName name="케이블_1" localSheetId="9">#REF!</definedName>
    <definedName name="케이블_1" localSheetId="5">#N/A</definedName>
    <definedName name="케이블_CAT5_4P" localSheetId="11">#REF!</definedName>
    <definedName name="케이블_CAT5_4P" localSheetId="9">#REF!</definedName>
    <definedName name="케이블_CAT5_4P" localSheetId="5">#N/A</definedName>
    <definedName name="케이블_CPEV" localSheetId="5">#N/A</definedName>
    <definedName name="케이블_CV_1C" localSheetId="5">#N/A</definedName>
    <definedName name="케이블_CV_2C" localSheetId="5">#N/A</definedName>
    <definedName name="케이블_CV_3C" localSheetId="5">#N/A</definedName>
    <definedName name="케이블_CV_4C" localSheetId="5">#N/A</definedName>
    <definedName name="케이블_CVV_1.25" localSheetId="5">#N/A</definedName>
    <definedName name="케이블_CVVS_1.25" localSheetId="5">#N/A</definedName>
    <definedName name="케이블_CVVS_2" localSheetId="5">#N/A</definedName>
    <definedName name="케이블_ECX" localSheetId="5">#N/A</definedName>
    <definedName name="케이블_FR3_2" localSheetId="5">#N/A</definedName>
    <definedName name="케이블_FR3_2C" localSheetId="5">#N/A</definedName>
    <definedName name="케이블_FR3_2P" localSheetId="5">#N/A</definedName>
    <definedName name="케이블_FR8_1C" localSheetId="5">#N/A</definedName>
    <definedName name="케이블_FR8_2C" localSheetId="5">#N/A</definedName>
    <definedName name="케이블_FR8_3C" localSheetId="5">#N/A</definedName>
    <definedName name="케이블_FR8_4C" localSheetId="5">#N/A</definedName>
    <definedName name="케이블_HFB" localSheetId="5">#N/A</definedName>
    <definedName name="케이블_P_BOX" localSheetId="11">#REF!</definedName>
    <definedName name="케이블_P_BOX" localSheetId="9">#REF!</definedName>
    <definedName name="케이블_P_BOX" localSheetId="5">#N/A</definedName>
    <definedName name="케이블_UTP" localSheetId="5">#N/A</definedName>
    <definedName name="케이블_VCT" localSheetId="5">#N/A</definedName>
    <definedName name="케이블간지" hidden="1">{#N/A,#N/A,TRUE,"토적및재료집계";#N/A,#N/A,TRUE,"토적및재료집계";#N/A,#N/A,TRUE,"단위량"}</definedName>
    <definedName name="코드" localSheetId="5">#N/A</definedName>
    <definedName name="코핑B" localSheetId="5">#N/A</definedName>
    <definedName name="코핑계0_7" localSheetId="5">#N/A</definedName>
    <definedName name="코핑계10_13" localSheetId="5">#N/A</definedName>
    <definedName name="코핑계13_16" localSheetId="5">#N/A</definedName>
    <definedName name="코핑계16_19" localSheetId="5">#N/A</definedName>
    <definedName name="코핑계19_22" localSheetId="5">#N/A</definedName>
    <definedName name="코핑계22_25" localSheetId="5">#N/A</definedName>
    <definedName name="코핑계7_10" localSheetId="5">#N/A</definedName>
    <definedName name="코핑길이" localSheetId="5">#N/A</definedName>
    <definedName name="코핑높이" localSheetId="5">#N/A</definedName>
    <definedName name="콘120규격" localSheetId="5">#N/A</definedName>
    <definedName name="콘180규격" localSheetId="5">#N/A</definedName>
    <definedName name="콘25" localSheetId="5">#N/A</definedName>
    <definedName name="콘40" localSheetId="5">#N/A</definedName>
    <definedName name="콘덴샤" localSheetId="5">#N/A</definedName>
    <definedName name="콘센트" localSheetId="5">#N/A</definedName>
    <definedName name="콘센트_아울렛" localSheetId="5">#N/A</definedName>
    <definedName name="콘센트1구설치" localSheetId="5">#N/A</definedName>
    <definedName name="콘센트1구설치노" localSheetId="5">#N/A</definedName>
    <definedName name="콘주철거공구손료" localSheetId="5">#N/A</definedName>
    <definedName name="콘주철거공비" localSheetId="5">#N/A</definedName>
    <definedName name="콘주철거합계" localSheetId="5">#N/A</definedName>
    <definedName name="콘크" localSheetId="5">#N/A</definedName>
    <definedName name="콘크리트" localSheetId="5">#N/A</definedName>
    <definedName name="콘크리트2" localSheetId="14" hidden="1">#REF!</definedName>
    <definedName name="콘크리트2" localSheetId="15" hidden="1">#REF!</definedName>
    <definedName name="콘크리트2" localSheetId="3" hidden="1">#REF!</definedName>
    <definedName name="콘크리트2" localSheetId="12" hidden="1">#REF!</definedName>
    <definedName name="콘크리트2" localSheetId="2" hidden="1">#REF!</definedName>
    <definedName name="콘크리트2" localSheetId="11" hidden="1">#REF!</definedName>
    <definedName name="콘크리트2" localSheetId="9" hidden="1">#REF!</definedName>
    <definedName name="콘크리트2" hidden="1">#REF!</definedName>
    <definedName name="콘크리트공" localSheetId="5">#N/A</definedName>
    <definedName name="콘크리트공칭강도" localSheetId="5">#N/A</definedName>
    <definedName name="콘크리트캇타320경비" localSheetId="5">#N/A</definedName>
    <definedName name="콘크리트캇타320노무비" localSheetId="5">#N/A</definedName>
    <definedName name="콘크리트캇타320재료비" localSheetId="5">#N/A</definedName>
    <definedName name="큐비클응급공사" localSheetId="11">#REF!</definedName>
    <definedName name="큐비클응급공사" localSheetId="9">#REF!</definedName>
    <definedName name="큐비클응급공사" localSheetId="5">#N/A</definedName>
    <definedName name="크레인가격" localSheetId="5">한전불입금!크레인가격</definedName>
    <definedName name="ㅌ" localSheetId="5">#N/A</definedName>
    <definedName name="ㅌ1121" localSheetId="5">#N/A</definedName>
    <definedName name="ㅌ처포" localSheetId="11">#REF!</definedName>
    <definedName name="ㅌ처포" localSheetId="9">#REF!</definedName>
    <definedName name="ㅌ처포" localSheetId="5">#N/A</definedName>
    <definedName name="ㅌㅍㅁㄴㅋ" localSheetId="12" hidden="1">#REF!</definedName>
    <definedName name="ㅌㅍㅁㄴㅋ" localSheetId="5" hidden="1">#N/A</definedName>
    <definedName name="ㅌㅍㅁㄴㅋ" hidden="1">#REF!</definedName>
    <definedName name="타" localSheetId="5">#N/A</definedName>
    <definedName name="타1" localSheetId="5">#N/A</definedName>
    <definedName name="타견적" localSheetId="12" hidden="1">#REF!</definedName>
    <definedName name="타견적" localSheetId="5" hidden="1">#N/A</definedName>
    <definedName name="타견적" hidden="1">#REF!</definedName>
    <definedName name="타공종이기수량집계표" localSheetId="11">#REF!</definedName>
    <definedName name="타공종이기수량집계표" localSheetId="9">#REF!</definedName>
    <definedName name="타공종이기수량집계표" localSheetId="5">#N/A</definedName>
    <definedName name="타이틀" localSheetId="5">#N/A</definedName>
    <definedName name="타ㅐㅁㄴ" localSheetId="11">#REF!</definedName>
    <definedName name="타ㅐㅁㄴ" localSheetId="9">#REF!</definedName>
    <definedName name="타ㅐㅁㄴ" localSheetId="5">#N/A</definedName>
    <definedName name="터파기" localSheetId="5">#N/A</definedName>
    <definedName name="터파기계산" localSheetId="11">#REF!</definedName>
    <definedName name="터파기계산" localSheetId="9">#REF!</definedName>
    <definedName name="터파기계산" localSheetId="5">#N/A</definedName>
    <definedName name="터파기고" localSheetId="5">#N/A</definedName>
    <definedName name="터파기구배" localSheetId="5">#N/A</definedName>
    <definedName name="터파기기계0.4경비" localSheetId="5">#N/A</definedName>
    <definedName name="터파기기계0.4노무비" localSheetId="5">#N/A</definedName>
    <definedName name="터파기기계0.4재료비" localSheetId="5">#N/A</definedName>
    <definedName name="터파기량" localSheetId="5">#N/A</definedName>
    <definedName name="테스트" hidden="1">#REF!</definedName>
    <definedName name="템플리트모듈1" localSheetId="11">BlankMacro1</definedName>
    <definedName name="템플리트모듈1" localSheetId="9">BlankMacro1</definedName>
    <definedName name="템플리트모듈1" localSheetId="5">BlankMacro1</definedName>
    <definedName name="템플리트모듈2" localSheetId="11">BlankMacro1</definedName>
    <definedName name="템플리트모듈2" localSheetId="9">BlankMacro1</definedName>
    <definedName name="템플리트모듈2" localSheetId="5">BlankMacro1</definedName>
    <definedName name="템플리트모듈3" localSheetId="11">BlankMacro1</definedName>
    <definedName name="템플리트모듈3" localSheetId="9">BlankMacro1</definedName>
    <definedName name="템플리트모듈3" localSheetId="5">BlankMacro1</definedName>
    <definedName name="템플리트모듈4" localSheetId="11">BlankMacro1</definedName>
    <definedName name="템플리트모듈4" localSheetId="9">BlankMacro1</definedName>
    <definedName name="템플리트모듈4" localSheetId="5">BlankMacro1</definedName>
    <definedName name="템플리트모듈5" localSheetId="11">BlankMacro1</definedName>
    <definedName name="템플리트모듈5" localSheetId="9">BlankMacro1</definedName>
    <definedName name="템플리트모듈5" localSheetId="5">BlankMacro1</definedName>
    <definedName name="템플리트모듈6" localSheetId="11">BlankMacro1</definedName>
    <definedName name="템플리트모듈6" localSheetId="9">BlankMacro1</definedName>
    <definedName name="템플리트모듈6" localSheetId="5">BlankMacro1</definedName>
    <definedName name="토" localSheetId="5">#N/A</definedName>
    <definedName name="토_________공" localSheetId="5">#N/A</definedName>
    <definedName name="토1" localSheetId="5">#N/A</definedName>
    <definedName name="토공" localSheetId="5">#N/A</definedName>
    <definedName name="토공_본선환기구" localSheetId="5">#N/A</definedName>
    <definedName name="토공1" localSheetId="11">#REF!</definedName>
    <definedName name="토공1" localSheetId="9">#REF!</definedName>
    <definedName name="토공1" localSheetId="5">#N/A</definedName>
    <definedName name="토공수량집계표" localSheetId="11">#REF!</definedName>
    <definedName name="토공수량집계표" localSheetId="9">#REF!</definedName>
    <definedName name="토공수량집계표" localSheetId="5">#N/A</definedName>
    <definedName name="토공이수" hidden="1">#N/A</definedName>
    <definedName name="토공일위" localSheetId="5">#N/A</definedName>
    <definedName name="토공일위금액" localSheetId="5">#N/A</definedName>
    <definedName name="토공집계" localSheetId="5">#N/A</definedName>
    <definedName name="토공합" localSheetId="5">#N/A</definedName>
    <definedName name="토목" localSheetId="5">#N/A</definedName>
    <definedName name="토목1" localSheetId="5">#N/A</definedName>
    <definedName name="토목단가" localSheetId="5">#N/A</definedName>
    <definedName name="토목대가" localSheetId="5">#N/A</definedName>
    <definedName name="토목설계" localSheetId="14" hidden="1">{#N/A,#N/A,FALSE,"골재소요량";#N/A,#N/A,FALSE,"골재소요량"}</definedName>
    <definedName name="토목설계" localSheetId="15" hidden="1">{#N/A,#N/A,FALSE,"골재소요량";#N/A,#N/A,FALSE,"골재소요량"}</definedName>
    <definedName name="토목설계" localSheetId="5" hidden="1">{#N/A,#N/A,FALSE,"골재소요량";#N/A,#N/A,FALSE,"골재소요량"}</definedName>
    <definedName name="토목설계" hidden="1">{#N/A,#N/A,FALSE,"골재소요량";#N/A,#N/A,FALSE,"골재소요량"}</definedName>
    <definedName name="토사천공개소" localSheetId="5">#N/A</definedName>
    <definedName name="토적" localSheetId="5">#N/A</definedName>
    <definedName name="토적계산" localSheetId="5">#N/A</definedName>
    <definedName name="토적계산서" localSheetId="5">#N/A</definedName>
    <definedName name="토적표" hidden="1">#N/A</definedName>
    <definedName name="토지" localSheetId="5">#N/A</definedName>
    <definedName name="토피" localSheetId="5">#N/A</definedName>
    <definedName name="통" localSheetId="5">#N/A</definedName>
    <definedName name="통1" localSheetId="5">#N/A</definedName>
    <definedName name="통2" localSheetId="5">#N/A</definedName>
    <definedName name="통내" localSheetId="5">#N/A</definedName>
    <definedName name="통산출1" localSheetId="5">#REF!</definedName>
    <definedName name="통설" localSheetId="5">#N/A</definedName>
    <definedName name="통신" localSheetId="11">#REF!</definedName>
    <definedName name="통신" localSheetId="9">#REF!</definedName>
    <definedName name="통신" localSheetId="5">#N/A</definedName>
    <definedName name="통신관련산업기사" localSheetId="5">#N/A</definedName>
    <definedName name="통신내" localSheetId="5">#N/A</definedName>
    <definedName name="통신내선" localSheetId="5">#N/A</definedName>
    <definedName name="통신내선공" localSheetId="5">#N/A</definedName>
    <definedName name="통신산업기사" localSheetId="5">#N/A</definedName>
    <definedName name="통신설" localSheetId="5">#N/A</definedName>
    <definedName name="통신설비" localSheetId="5">#N/A</definedName>
    <definedName name="통신설비공" localSheetId="5">#N/A</definedName>
    <definedName name="통신외선공" localSheetId="5">#N/A</definedName>
    <definedName name="통신일위목록" localSheetId="5">#N/A</definedName>
    <definedName name="통신케이블공" localSheetId="5">#N/A</definedName>
    <definedName name="통신케이블전공" localSheetId="5">#N/A</definedName>
    <definedName name="통케" localSheetId="5">#N/A</definedName>
    <definedName name="통합" localSheetId="5">한전불입금!통합</definedName>
    <definedName name="통합갑지총계" localSheetId="5">#N/A</definedName>
    <definedName name="통합시행청" localSheetId="5">#N/A</definedName>
    <definedName name="통합표지" localSheetId="5">#N/A</definedName>
    <definedName name="통합품목" localSheetId="5">#N/A</definedName>
    <definedName name="통합헤드커텐1" localSheetId="5">#N/A</definedName>
    <definedName name="통합현수막" localSheetId="5">#N/A</definedName>
    <definedName name="퇴직" localSheetId="5">#N/A</definedName>
    <definedName name="투찰" localSheetId="5">#N/A</definedName>
    <definedName name="트라후150A" localSheetId="5">#N/A</definedName>
    <definedName name="트라후150A노" localSheetId="5">#N/A</definedName>
    <definedName name="트라후150B" localSheetId="5">#N/A</definedName>
    <definedName name="트라후150B노" localSheetId="5">#N/A</definedName>
    <definedName name="트라후250" localSheetId="5">#N/A</definedName>
    <definedName name="트라후250노" localSheetId="5">#N/A</definedName>
    <definedName name="트라후330" localSheetId="5">#N/A</definedName>
    <definedName name="트라후330노" localSheetId="5">#N/A</definedName>
    <definedName name="트라후70" localSheetId="5">#N/A</definedName>
    <definedName name="트라후70노" localSheetId="5">#N/A</definedName>
    <definedName name="특고" localSheetId="5">#N/A</definedName>
    <definedName name="특고상가사용전검사비" localSheetId="5">#N/A</definedName>
    <definedName name="특고상가이전비" localSheetId="5">#N/A</definedName>
    <definedName name="특고상가전력요금" localSheetId="5">#N/A</definedName>
    <definedName name="특고압" localSheetId="5">#N/A</definedName>
    <definedName name="특고압케이블공" localSheetId="5">#N/A</definedName>
    <definedName name="특고압케이블전공" localSheetId="5">#N/A</definedName>
    <definedName name="특급" localSheetId="5">#N/A</definedName>
    <definedName name="특급기술자" localSheetId="5">#N/A</definedName>
    <definedName name="특급자" localSheetId="5">#N/A</definedName>
    <definedName name="특별" localSheetId="5">#N/A</definedName>
    <definedName name="특별인부" localSheetId="5">#N/A</definedName>
    <definedName name="특인" localSheetId="5">#N/A</definedName>
    <definedName name="특케" localSheetId="5">#N/A</definedName>
    <definedName name="ㅍ" localSheetId="5" hidden="1">#N/A</definedName>
    <definedName name="ㅍ" hidden="1">#REF!</definedName>
    <definedName name="ㅍ49" localSheetId="5">#N/A</definedName>
    <definedName name="ㅍㄴㅇㄹ" localSheetId="5" hidden="1">#REF!</definedName>
    <definedName name="ㅍㄴㅇㄹ" hidden="1">#REF!</definedName>
    <definedName name="ㅍㅇㄴ" localSheetId="5" hidden="1">#N/A</definedName>
    <definedName name="ㅍㅇㄴ" hidden="1">#REF!</definedName>
    <definedName name="ㅍㅋㅌㅊㅍㅇㄷ" localSheetId="5" hidden="1">#N/A</definedName>
    <definedName name="ㅍㅋㅌㅊㅍㅇㄷ" hidden="1">#REF!</definedName>
    <definedName name="ㅍ큪ㅊㅋ" localSheetId="14" hidden="1">#REF!</definedName>
    <definedName name="ㅍ큪ㅊㅋ" localSheetId="15" hidden="1">#REF!</definedName>
    <definedName name="ㅍ큪ㅊㅋ" localSheetId="3" hidden="1">#REF!</definedName>
    <definedName name="ㅍ큪ㅊㅋ" localSheetId="2" hidden="1">#REF!</definedName>
    <definedName name="ㅍ큪ㅊㅋ" hidden="1">#REF!</definedName>
    <definedName name="ㅍㅍㄹ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ㅍㅍ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ㅍㅍㅍ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ㅍㅍㅍ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파" localSheetId="5">#N/A</definedName>
    <definedName name="파1" localSheetId="5">#N/A</definedName>
    <definedName name="파5" localSheetId="5">#N/A</definedName>
    <definedName name="파이1" localSheetId="5">#REF!</definedName>
    <definedName name="파이2" localSheetId="5">#REF!</definedName>
    <definedName name="파이프펜던트" localSheetId="5">#N/A</definedName>
    <definedName name="파일" localSheetId="5" hidden="1">#N/A</definedName>
    <definedName name="파일" hidden="1">#REF!</definedName>
    <definedName name="파일길이" localSheetId="5">#N/A</definedName>
    <definedName name="파일종갯수" localSheetId="5">#N/A</definedName>
    <definedName name="파일횡갯수" localSheetId="5">#N/A</definedName>
    <definedName name="판넬일위목록" localSheetId="5">#N/A</definedName>
    <definedName name="팽창탱크" localSheetId="5">#N/A</definedName>
    <definedName name="펌프구경" localSheetId="11">#REF!</definedName>
    <definedName name="펌프구경" localSheetId="9">#REF!</definedName>
    <definedName name="펌프구경" localSheetId="5">#N/A</definedName>
    <definedName name="페기갑지" hidden="1">#REF!</definedName>
    <definedName name="평균" localSheetId="5">#N/A</definedName>
    <definedName name="평균H1" localSheetId="5">#N/A</definedName>
    <definedName name="평균H2" localSheetId="5">#N/A</definedName>
    <definedName name="평균높이" localSheetId="11">#REF!</definedName>
    <definedName name="평균높이" localSheetId="9">#REF!</definedName>
    <definedName name="평균높이" localSheetId="5">#N/A</definedName>
    <definedName name="평안" localSheetId="5">#N/A</definedName>
    <definedName name="폐기" hidden="1">#REF!</definedName>
    <definedName name="폐기갑지용" hidden="1">#REF!</definedName>
    <definedName name="폐기물" localSheetId="5">#N/A</definedName>
    <definedName name="포____장____공" localSheetId="5">#N/A</definedName>
    <definedName name="포설공" localSheetId="11">#REF!</definedName>
    <definedName name="포설공" localSheetId="9">#REF!</definedName>
    <definedName name="포설공" localSheetId="5">#N/A</definedName>
    <definedName name="포스테코" hidden="1">#REF!</definedName>
    <definedName name="포장" localSheetId="11">BlankMacro1</definedName>
    <definedName name="포장" localSheetId="9">BlankMacro1</definedName>
    <definedName name="포장" localSheetId="5">BlankMacro1</definedName>
    <definedName name="포장공" localSheetId="5">#N/A</definedName>
    <definedName name="포장수량" hidden="1">#N/A</definedName>
    <definedName name="폭" localSheetId="5">#N/A</definedName>
    <definedName name="표" localSheetId="5">#N/A</definedName>
    <definedName name="표면" hidden="1">{#N/A,#N/A,TRUE,"총괄"}</definedName>
    <definedName name="표복사" localSheetId="5">#N/A</definedName>
    <definedName name="표지" localSheetId="5">#N/A</definedName>
    <definedName name="표지1" localSheetId="11">#REF!</definedName>
    <definedName name="표지1" localSheetId="9">#REF!</definedName>
    <definedName name="표지1" localSheetId="5">#N/A</definedName>
    <definedName name="표지2" localSheetId="5">#N/A</definedName>
    <definedName name="표지3" localSheetId="5">#N/A</definedName>
    <definedName name="표지판" localSheetId="5">#N/A</definedName>
    <definedName name="표품_통신_6_13" localSheetId="11">#REF!</definedName>
    <definedName name="표품_통신_6_13" localSheetId="9">#REF!</definedName>
    <definedName name="표품_통신_6_13" localSheetId="5">#N/A</definedName>
    <definedName name="푸쉬스위치설치" localSheetId="5">#N/A</definedName>
    <definedName name="푸쉬스위치설치노" localSheetId="5">#N/A</definedName>
    <definedName name="풀박스" localSheetId="11">#REF!</definedName>
    <definedName name="풀박스" localSheetId="9">#REF!</definedName>
    <definedName name="풀박스" localSheetId="5">#N/A</definedName>
    <definedName name="풀박스332설치" localSheetId="5">#N/A</definedName>
    <definedName name="풀박스332설치노" localSheetId="5">#N/A</definedName>
    <definedName name="품명" localSheetId="5">#REF!</definedName>
    <definedName name="품목" localSheetId="5">#N/A</definedName>
    <definedName name="품셈공종" localSheetId="5">#N/A</definedName>
    <definedName name="품셈단가" localSheetId="5">#N/A</definedName>
    <definedName name="품셈총괄표" localSheetId="5">#N/A</definedName>
    <definedName name="품신" localSheetId="5">#N/A</definedName>
    <definedName name="품위내역서" localSheetId="11">BlankMacro1</definedName>
    <definedName name="품위내역서" localSheetId="9">BlankMacro1</definedName>
    <definedName name="품위내역서" localSheetId="5">BlankMacro1</definedName>
    <definedName name="품집" localSheetId="11">#REF!</definedName>
    <definedName name="품집" localSheetId="9">#REF!</definedName>
    <definedName name="품집" localSheetId="5">#N/A</definedName>
    <definedName name="풍하중모멘트" localSheetId="5">#N/A</definedName>
    <definedName name="풍화0_3" localSheetId="5">#N/A</definedName>
    <definedName name="풍화12_15" localSheetId="5">#N/A</definedName>
    <definedName name="풍화15_18" localSheetId="5">#N/A</definedName>
    <definedName name="풍화3_6" localSheetId="5">#N/A</definedName>
    <definedName name="풍화6_9" localSheetId="5">#N/A</definedName>
    <definedName name="풍화9_12" localSheetId="5">#N/A</definedName>
    <definedName name="풍화합" localSheetId="5">#N/A</definedName>
    <definedName name="픃옿옿ㅎㅎㅎ허" localSheetId="5">#N/A</definedName>
    <definedName name="프라이드" localSheetId="5">#N/A</definedName>
    <definedName name="프로판가스" localSheetId="5">#N/A</definedName>
    <definedName name="프린터" localSheetId="11">#REF!</definedName>
    <definedName name="프린터" localSheetId="9">#REF!</definedName>
    <definedName name="프린터" localSheetId="5">#N/A</definedName>
    <definedName name="플라타너스B8" localSheetId="5">#N/A</definedName>
    <definedName name="플랜트" localSheetId="5">#N/A</definedName>
    <definedName name="플랜트전공" localSheetId="5">#N/A</definedName>
    <definedName name="피뢰침" localSheetId="5">#N/A</definedName>
    <definedName name="피복" localSheetId="5">#N/A</definedName>
    <definedName name="피복두께" localSheetId="5">#N/A</definedName>
    <definedName name="ㅎ" localSheetId="11">#REF!</definedName>
    <definedName name="ㅎ" localSheetId="9">#REF!</definedName>
    <definedName name="ㅎ" localSheetId="5">#N/A</definedName>
    <definedName name="ㅎ384" localSheetId="5">#N/A</definedName>
    <definedName name="ㅎㄴㅁㄹㅇㄹㄴ" hidden="1">{#N/A,"수불부",FALSE,"사급자재수불서";#N/A,"수불부",FALSE,"사급자재수불서"}</definedName>
    <definedName name="ㅎㄴㅇㅁㄹ" localSheetId="5" hidden="1">#N/A</definedName>
    <definedName name="ㅎㄴㅇㅁㄹ" hidden="1">#REF!</definedName>
    <definedName name="ㅎㄹ" localSheetId="14" hidden="1">#REF!</definedName>
    <definedName name="ㅎㄹ" localSheetId="15" hidden="1">#REF!</definedName>
    <definedName name="ㅎㄹ" localSheetId="3" hidden="1">#REF!</definedName>
    <definedName name="ㅎㄹ" localSheetId="2" hidden="1">#REF!</definedName>
    <definedName name="ㅎㄹ" hidden="1">#REF!</definedName>
    <definedName name="ㅎㄹㅇㅎㅇㄹ" localSheetId="5">#N/A</definedName>
    <definedName name="ㅎㄹ오하ㅓ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ㅎㄹ오하ㅓ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ㅎㄹ오하ㅓ" localSheetId="1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ㅎㄹ오하ㅓ" localSheetId="1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ㅎㄹ오하ㅓ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ㅎㄹ오하ㅓ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ㅎ략" localSheetId="11">#REF!</definedName>
    <definedName name="ㅎ략" localSheetId="9">#REF!</definedName>
    <definedName name="ㅎ략" localSheetId="5">#N/A</definedName>
    <definedName name="ㅎ로ㅓㄴ허ㅓ" localSheetId="5">#N/A</definedName>
    <definedName name="ㅎㄻㅇㅎㅇㅁㅎㅎㅎㅎㅎ" localSheetId="5">#N/A</definedName>
    <definedName name="ㅎㅀㄹ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ㅎㅀ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ㅎㅇ" localSheetId="5" hidden="1">{"'용역비'!$A$4:$C$8"}</definedName>
    <definedName name="ㅎㅇ" hidden="1">{"'용역비'!$A$4:$C$8"}</definedName>
    <definedName name="ㅎㅇㄶㄷㄱ" localSheetId="14" hidden="1">#REF!</definedName>
    <definedName name="ㅎㅇㄶㄷㄱ" localSheetId="15" hidden="1">#REF!</definedName>
    <definedName name="ㅎㅇㄶㄷㄱ" localSheetId="3" hidden="1">#REF!</definedName>
    <definedName name="ㅎㅇㄶㄷㄱ" localSheetId="12" hidden="1">#REF!</definedName>
    <definedName name="ㅎㅇㄶㄷㄱ" localSheetId="2" hidden="1">#REF!</definedName>
    <definedName name="ㅎㅇㄶㄷㄱ" hidden="1">#REF!</definedName>
    <definedName name="ㅎ오" localSheetId="5" hidden="1">{"'용역비'!$A$4:$C$8"}</definedName>
    <definedName name="ㅎ오" hidden="1">{"'용역비'!$A$4:$C$8"}</definedName>
    <definedName name="ㅎㅎ" localSheetId="5">#N/A</definedName>
    <definedName name="ㅎㅎㅎ" localSheetId="5">#N/A</definedName>
    <definedName name="ㅎㅎㅎㅎ" localSheetId="5">#N/A</definedName>
    <definedName name="하" localSheetId="5">#N/A</definedName>
    <definedName name="하0" localSheetId="5">#N/A</definedName>
    <definedName name="하1" localSheetId="5">#N/A</definedName>
    <definedName name="하2" localSheetId="5">#N/A</definedName>
    <definedName name="하3" localSheetId="5">#N/A</definedName>
    <definedName name="하4" localSheetId="5">#N/A</definedName>
    <definedName name="하5" localSheetId="5">#N/A</definedName>
    <definedName name="하6" localSheetId="5">#N/A</definedName>
    <definedName name="하7" localSheetId="5">#N/A</definedName>
    <definedName name="하8" localSheetId="5">#N/A</definedName>
    <definedName name="하늘1" hidden="1">{#N/A,#N/A,FALSE,"전력간선"}</definedName>
    <definedName name="하도" localSheetId="5">#N/A</definedName>
    <definedName name="하도급현황" localSheetId="11">#REF!</definedName>
    <definedName name="하도급현황" localSheetId="9">#REF!</definedName>
    <definedName name="하도급현황" localSheetId="5">#N/A</definedName>
    <definedName name="하도비율" localSheetId="5">#N/A</definedName>
    <definedName name="하도사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도사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도사" localSheetId="1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도사" localSheetId="1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도사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도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변" localSheetId="5">#N/A</definedName>
    <definedName name="하부공" localSheetId="5">#N/A</definedName>
    <definedName name="하부공_기초" localSheetId="5">#N/A</definedName>
    <definedName name="하부슬라브" localSheetId="5">#N/A</definedName>
    <definedName name="하하" localSheetId="5">#N/A</definedName>
    <definedName name="하하하" localSheetId="14" hidden="1">{#N/A,#N/A,FALSE,"단가표지"}</definedName>
    <definedName name="하하하" localSheetId="15" hidden="1">{#N/A,#N/A,FALSE,"단가표지"}</definedName>
    <definedName name="하하하" localSheetId="5" hidden="1">{#N/A,#N/A,FALSE,"단가표지"}</definedName>
    <definedName name="하하하" hidden="1">{#N/A,#N/A,FALSE,"단가표지"}</definedName>
    <definedName name="학교" localSheetId="5">#N/A</definedName>
    <definedName name="학교2" localSheetId="5">#N/A</definedName>
    <definedName name="한교1호" localSheetId="11">#REF!</definedName>
    <definedName name="한교1호" localSheetId="9">#REF!</definedName>
    <definedName name="한교1호" localSheetId="5">#N/A</definedName>
    <definedName name="한교2호" localSheetId="11">#REF!</definedName>
    <definedName name="한교2호" localSheetId="9">#REF!</definedName>
    <definedName name="한교2호" localSheetId="5">#N/A</definedName>
    <definedName name="한교3호" localSheetId="11">#REF!</definedName>
    <definedName name="한교3호" localSheetId="9">#REF!</definedName>
    <definedName name="한교3호" localSheetId="5">#N/A</definedName>
    <definedName name="한국" localSheetId="5">한전불입금!한국</definedName>
    <definedName name="한전2" localSheetId="11">#REF!</definedName>
    <definedName name="한전2" localSheetId="9">#REF!</definedName>
    <definedName name="한전2" localSheetId="5">#N/A</definedName>
    <definedName name="한전공사비" localSheetId="5">#N/A</definedName>
    <definedName name="한전불입금" localSheetId="5">#N/A</definedName>
    <definedName name="한전수탁공사비" localSheetId="5">#N/A</definedName>
    <definedName name="한전수탁비" localSheetId="5">#REF!</definedName>
    <definedName name="할석공" localSheetId="11">#REF!</definedName>
    <definedName name="할석공" localSheetId="9">#REF!</definedName>
    <definedName name="할석공" localSheetId="5">#N/A</definedName>
    <definedName name="할증" localSheetId="5">#N/A</definedName>
    <definedName name="함" localSheetId="5">#N/A</definedName>
    <definedName name="함석공계" localSheetId="5">#N/A</definedName>
    <definedName name="합" localSheetId="5">#N/A</definedName>
    <definedName name="합1_40" localSheetId="5">#N/A</definedName>
    <definedName name="합2_25" localSheetId="5">#N/A</definedName>
    <definedName name="합2_40" localSheetId="5">#N/A</definedName>
    <definedName name="합3_25" localSheetId="5">#N/A</definedName>
    <definedName name="합6907001" localSheetId="11">#REF!</definedName>
    <definedName name="합6907001" localSheetId="9">#REF!</definedName>
    <definedName name="합6907001" localSheetId="5">#N/A</definedName>
    <definedName name="합6907003" localSheetId="11">#REF!</definedName>
    <definedName name="합6907003" localSheetId="9">#REF!</definedName>
    <definedName name="합6907003" localSheetId="5">#N/A</definedName>
    <definedName name="합6907004" localSheetId="11">#REF!</definedName>
    <definedName name="합6907004" localSheetId="9">#REF!</definedName>
    <definedName name="합6907004" localSheetId="5">#N/A</definedName>
    <definedName name="합6907005" localSheetId="11">#REF!</definedName>
    <definedName name="합6907005" localSheetId="9">#REF!</definedName>
    <definedName name="합6907005" localSheetId="5">#N/A</definedName>
    <definedName name="합6907006" localSheetId="5">#N/A</definedName>
    <definedName name="합6907007" localSheetId="5">#N/A</definedName>
    <definedName name="합6907008" localSheetId="5">#N/A</definedName>
    <definedName name="합6907009" localSheetId="5">#N/A</definedName>
    <definedName name="합6907010" localSheetId="5">#N/A</definedName>
    <definedName name="합6907011" localSheetId="5">#N/A</definedName>
    <definedName name="합6907012" localSheetId="5">#N/A</definedName>
    <definedName name="합6907013" localSheetId="11">#REF!</definedName>
    <definedName name="합6907013" localSheetId="9">#REF!</definedName>
    <definedName name="합6907013" localSheetId="5">#N/A</definedName>
    <definedName name="합6907014" localSheetId="11">#REF!</definedName>
    <definedName name="합6907014" localSheetId="9">#REF!</definedName>
    <definedName name="합6907014" localSheetId="5">#N/A</definedName>
    <definedName name="합6908002" localSheetId="11">#REF!</definedName>
    <definedName name="합6908002" localSheetId="9">#REF!</definedName>
    <definedName name="합6908002" localSheetId="5">#N/A</definedName>
    <definedName name="합6908003" localSheetId="11">#REF!</definedName>
    <definedName name="합6908003" localSheetId="9">#REF!</definedName>
    <definedName name="합6908003" localSheetId="5">#N/A</definedName>
    <definedName name="합6908004" localSheetId="11">#REF!</definedName>
    <definedName name="합6908004" localSheetId="9">#REF!</definedName>
    <definedName name="합6908004" localSheetId="5">#N/A</definedName>
    <definedName name="합6908005" localSheetId="11">#REF!</definedName>
    <definedName name="합6908005" localSheetId="9">#REF!</definedName>
    <definedName name="합6908005" localSheetId="5">#N/A</definedName>
    <definedName name="합6908006" localSheetId="11">#REF!</definedName>
    <definedName name="합6908006" localSheetId="9">#REF!</definedName>
    <definedName name="합6908006" localSheetId="5">#N/A</definedName>
    <definedName name="합6908007" localSheetId="11">#REF!</definedName>
    <definedName name="합6908007" localSheetId="9">#REF!</definedName>
    <definedName name="합6908007" localSheetId="5">#N/A</definedName>
    <definedName name="합6908008" localSheetId="11">#REF!</definedName>
    <definedName name="합6908008" localSheetId="9">#REF!</definedName>
    <definedName name="합6908008" localSheetId="5">#N/A</definedName>
    <definedName name="합6908009" localSheetId="11">#REF!</definedName>
    <definedName name="합6908009" localSheetId="9">#REF!</definedName>
    <definedName name="합6908009" localSheetId="5">#N/A</definedName>
    <definedName name="합6908031" localSheetId="5">#N/A</definedName>
    <definedName name="합6908032" localSheetId="5">#N/A</definedName>
    <definedName name="합6908033" localSheetId="5">#N/A</definedName>
    <definedName name="합6908034" localSheetId="5">#N/A</definedName>
    <definedName name="합6908035" localSheetId="5">#N/A</definedName>
    <definedName name="합6908036" localSheetId="5">#N/A</definedName>
    <definedName name="합6908037" localSheetId="11">#REF!</definedName>
    <definedName name="합6908037" localSheetId="9">#REF!</definedName>
    <definedName name="합6908037" localSheetId="5">#N/A</definedName>
    <definedName name="합6908038" localSheetId="11">#REF!</definedName>
    <definedName name="합6908038" localSheetId="9">#REF!</definedName>
    <definedName name="합6908038" localSheetId="5">#N/A</definedName>
    <definedName name="합6910002" localSheetId="11">#REF!</definedName>
    <definedName name="합6910002" localSheetId="9">#REF!</definedName>
    <definedName name="합6910002" localSheetId="5">#N/A</definedName>
    <definedName name="합6910004" localSheetId="11">#REF!</definedName>
    <definedName name="합6910004" localSheetId="9">#REF!</definedName>
    <definedName name="합6910004" localSheetId="5">#N/A</definedName>
    <definedName name="합6910006" localSheetId="11">#REF!</definedName>
    <definedName name="합6910006" localSheetId="9">#REF!</definedName>
    <definedName name="합6910006" localSheetId="5">#N/A</definedName>
    <definedName name="합6910007" localSheetId="5">#N/A</definedName>
    <definedName name="합6910008" localSheetId="5">#N/A</definedName>
    <definedName name="합6910009" localSheetId="5">#N/A</definedName>
    <definedName name="합6910010" localSheetId="11">#REF!</definedName>
    <definedName name="합6910010" localSheetId="9">#REF!</definedName>
    <definedName name="합6910010" localSheetId="5">#N/A</definedName>
    <definedName name="합6910011" localSheetId="11">#REF!</definedName>
    <definedName name="합6910011" localSheetId="9">#REF!</definedName>
    <definedName name="합6910011" localSheetId="5">#N/A</definedName>
    <definedName name="합6910012" localSheetId="11">#REF!</definedName>
    <definedName name="합6910012" localSheetId="9">#REF!</definedName>
    <definedName name="합6910012" localSheetId="5">#N/A</definedName>
    <definedName name="합6911002" localSheetId="5">#N/A</definedName>
    <definedName name="합6912008" localSheetId="11">#REF!</definedName>
    <definedName name="합6912008" localSheetId="9">#REF!</definedName>
    <definedName name="합6912008" localSheetId="5">#N/A</definedName>
    <definedName name="합6912009" localSheetId="11">#REF!</definedName>
    <definedName name="합6912009" localSheetId="9">#REF!</definedName>
    <definedName name="합6912009" localSheetId="5">#N/A</definedName>
    <definedName name="합6912010" localSheetId="11">#REF!</definedName>
    <definedName name="합6912010" localSheetId="9">#REF!</definedName>
    <definedName name="합6912010" localSheetId="5">#N/A</definedName>
    <definedName name="합6912011" localSheetId="11">#REF!</definedName>
    <definedName name="합6912011" localSheetId="9">#REF!</definedName>
    <definedName name="합6912011" localSheetId="5">#N/A</definedName>
    <definedName name="합6912012" localSheetId="5">#N/A</definedName>
    <definedName name="합6912013" localSheetId="5">#N/A</definedName>
    <definedName name="합6912014" localSheetId="11">#REF!</definedName>
    <definedName name="합6912014" localSheetId="9">#REF!</definedName>
    <definedName name="합6912014" localSheetId="5">#N/A</definedName>
    <definedName name="합6912016" localSheetId="11">#REF!</definedName>
    <definedName name="합6912016" localSheetId="9">#REF!</definedName>
    <definedName name="합6912016" localSheetId="5">#N/A</definedName>
    <definedName name="합6914001" localSheetId="5">#N/A</definedName>
    <definedName name="합6917001" localSheetId="5">#N/A</definedName>
    <definedName name="합6917002" localSheetId="5">#N/A</definedName>
    <definedName name="합6917003" localSheetId="5">#N/A</definedName>
    <definedName name="합6917004" localSheetId="5">#N/A</definedName>
    <definedName name="합6917005" localSheetId="5">#N/A</definedName>
    <definedName name="합6917308" localSheetId="11">#REF!</definedName>
    <definedName name="합6917308" localSheetId="9">#REF!</definedName>
    <definedName name="합6917308" localSheetId="5">#N/A</definedName>
    <definedName name="합6943101" localSheetId="5">#N/A</definedName>
    <definedName name="합6943102" localSheetId="5">#N/A</definedName>
    <definedName name="합6943103" localSheetId="5">#N/A</definedName>
    <definedName name="합6943104" localSheetId="5">#N/A</definedName>
    <definedName name="합6943105" localSheetId="5">#N/A</definedName>
    <definedName name="합6943106" localSheetId="5">#N/A</definedName>
    <definedName name="합6943107" localSheetId="5">#N/A</definedName>
    <definedName name="합6948001" localSheetId="5">#N/A</definedName>
    <definedName name="합6959002" localSheetId="5">#N/A</definedName>
    <definedName name="합6959003" localSheetId="5">#N/A</definedName>
    <definedName name="합6959004" localSheetId="5">#N/A</definedName>
    <definedName name="합6959005" localSheetId="5">#N/A</definedName>
    <definedName name="합6960203" localSheetId="5">#N/A</definedName>
    <definedName name="합6963001" localSheetId="5">#N/A</definedName>
    <definedName name="합6963004" localSheetId="5">#N/A</definedName>
    <definedName name="합6963011" localSheetId="11">#REF!</definedName>
    <definedName name="합6963011" localSheetId="9">#REF!</definedName>
    <definedName name="합6963011" localSheetId="5">#N/A</definedName>
    <definedName name="합6967001" localSheetId="5">#N/A</definedName>
    <definedName name="합6968002" localSheetId="5">#N/A</definedName>
    <definedName name="합6968004" localSheetId="5">#N/A</definedName>
    <definedName name="합6968020" localSheetId="5">#N/A</definedName>
    <definedName name="합6982087" localSheetId="5">#N/A</definedName>
    <definedName name="합6982089" localSheetId="5">#N/A</definedName>
    <definedName name="합6982090" localSheetId="5">#N/A</definedName>
    <definedName name="합6982091" localSheetId="5">#N/A</definedName>
    <definedName name="합6982092" localSheetId="5">#N/A</definedName>
    <definedName name="합6982320" localSheetId="11">#REF!</definedName>
    <definedName name="합6982320" localSheetId="9">#REF!</definedName>
    <definedName name="합6982320" localSheetId="5">#N/A</definedName>
    <definedName name="합6982321" localSheetId="5">#N/A</definedName>
    <definedName name="합6982322" localSheetId="5">#N/A</definedName>
    <definedName name="합6982323" localSheetId="5">#N/A</definedName>
    <definedName name="합6982324" localSheetId="11">#REF!</definedName>
    <definedName name="합6982324" localSheetId="9">#REF!</definedName>
    <definedName name="합6982324" localSheetId="5">#N/A</definedName>
    <definedName name="합6982325" localSheetId="5">#N/A</definedName>
    <definedName name="합6982326" localSheetId="5">#N/A</definedName>
    <definedName name="합계" localSheetId="11">#REF!</definedName>
    <definedName name="합계" localSheetId="9">#REF!</definedName>
    <definedName name="합계" localSheetId="5">#N/A</definedName>
    <definedName name="합계1" localSheetId="11">#REF!</definedName>
    <definedName name="합계1" localSheetId="9">#REF!</definedName>
    <definedName name="합계1" localSheetId="5">#N/A</definedName>
    <definedName name="합계2" localSheetId="5">#N/A</definedName>
    <definedName name="합계3" localSheetId="5">#N/A</definedName>
    <definedName name="합계전류" localSheetId="5">#N/A</definedName>
    <definedName name="합계전류1" localSheetId="5">#N/A</definedName>
    <definedName name="합계전류2" localSheetId="5">#N/A</definedName>
    <definedName name="합계전류종" localSheetId="5">#N/A</definedName>
    <definedName name="합판" localSheetId="5">#N/A</definedName>
    <definedName name="합판4회" localSheetId="5">#N/A</definedName>
    <definedName name="합판6회" localSheetId="5">#N/A</definedName>
    <definedName name="합판거" localSheetId="11">#REF!</definedName>
    <definedName name="합판거" localSheetId="9">#REF!</definedName>
    <definedName name="합판거" localSheetId="5">#N/A</definedName>
    <definedName name="합판거경" localSheetId="11">#REF!</definedName>
    <definedName name="합판거경" localSheetId="9">#REF!</definedName>
    <definedName name="합판거경" localSheetId="5">#N/A</definedName>
    <definedName name="합판거노" localSheetId="5">#N/A</definedName>
    <definedName name="합판거재" localSheetId="5">#N/A</definedName>
    <definedName name="합판거푸집" localSheetId="5">#N/A</definedName>
    <definedName name="행" localSheetId="5">#N/A</definedName>
    <definedName name="행선안내게시기설비" localSheetId="5">#N/A</definedName>
    <definedName name="행신점" hidden="1">{#N/A,#N/A,FALSE,"9612"}</definedName>
    <definedName name="향남1_40" localSheetId="5">#N/A</definedName>
    <definedName name="향남2_25" localSheetId="5">#N/A</definedName>
    <definedName name="향남2_40" localSheetId="5">#N/A</definedName>
    <definedName name="향남3_25" localSheetId="5">#N/A</definedName>
    <definedName name="허" localSheetId="5">#N/A</definedName>
    <definedName name="허용전류" localSheetId="5">#REF!</definedName>
    <definedName name="허ㅏㅇ아와ㅏㅇ" localSheetId="5">#N/A</definedName>
    <definedName name="헌치H" localSheetId="5">#N/A</definedName>
    <definedName name="헌치V" localSheetId="5">#N/A</definedName>
    <definedName name="헐기경" localSheetId="11">#REF!</definedName>
    <definedName name="헐기경" localSheetId="9">#REF!</definedName>
    <definedName name="헐기경" localSheetId="5">#N/A</definedName>
    <definedName name="헐기노" localSheetId="11">#REF!</definedName>
    <definedName name="헐기노" localSheetId="9">#REF!</definedName>
    <definedName name="헐기노" localSheetId="5">#N/A</definedName>
    <definedName name="헐기재" localSheetId="11">#REF!</definedName>
    <definedName name="헐기재" localSheetId="9">#REF!</definedName>
    <definedName name="헐기재" localSheetId="5">#N/A</definedName>
    <definedName name="헐기총" localSheetId="11">#REF!</definedName>
    <definedName name="헐기총" localSheetId="9">#REF!</definedName>
    <definedName name="헐기총" localSheetId="5">#N/A</definedName>
    <definedName name="헤베" localSheetId="5">#N/A</definedName>
    <definedName name="현남공사비" localSheetId="5">#N/A</definedName>
    <definedName name="현장대리인" localSheetId="5">#N/A</definedName>
    <definedName name="현재일자" localSheetId="5">#N/A</definedName>
    <definedName name="현조" localSheetId="14" hidden="1">#REF!</definedName>
    <definedName name="현조" localSheetId="15" hidden="1">#REF!</definedName>
    <definedName name="현조" localSheetId="3" hidden="1">#REF!</definedName>
    <definedName name="현조" localSheetId="12" hidden="1">#REF!</definedName>
    <definedName name="현조" localSheetId="2" hidden="1">#REF!</definedName>
    <definedName name="현조" localSheetId="11" hidden="1">#REF!</definedName>
    <definedName name="현조" localSheetId="9" hidden="1">#REF!</definedName>
    <definedName name="현조" localSheetId="5" hidden="1">#REF!</definedName>
    <definedName name="현조" hidden="1">#REF!</definedName>
    <definedName name="현존" localSheetId="5">#N/A</definedName>
    <definedName name="형1" localSheetId="5">#N/A</definedName>
    <definedName name="형2" localSheetId="5">#N/A</definedName>
    <definedName name="형상" localSheetId="5">#N/A</definedName>
    <definedName name="형틀" localSheetId="5">#N/A</definedName>
    <definedName name="형틀목공" localSheetId="5">#N/A</definedName>
    <definedName name="호" localSheetId="5">#N/A</definedName>
    <definedName name="호서" localSheetId="5" hidden="1">#REF!</definedName>
    <definedName name="호서" hidden="1">#REF!</definedName>
    <definedName name="호옹ㅇㄷㅅㄷㅎ" localSheetId="5">#N/A</definedName>
    <definedName name="호지니" localSheetId="11">#REF!</definedName>
    <definedName name="호지니" localSheetId="9">#REF!</definedName>
    <definedName name="호지니" localSheetId="5">#N/A</definedName>
    <definedName name="호표" localSheetId="5">#N/A</definedName>
    <definedName name="호ㅎ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호ㅎ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호호" localSheetId="5">#N/A</definedName>
    <definedName name="호호호" localSheetId="5">#N/A</definedName>
    <definedName name="호호호호" localSheetId="5">#N/A</definedName>
    <definedName name="호ㅓ" localSheetId="5" hidden="1">{"'용역비'!$A$4:$C$8"}</definedName>
    <definedName name="호ㅓ" hidden="1">{"'용역비'!$A$4:$C$8"}</definedName>
    <definedName name="홍" localSheetId="11">#REF!</definedName>
    <definedName name="홍" localSheetId="9">#REF!</definedName>
    <definedName name="홍" localSheetId="5">#N/A</definedName>
    <definedName name="홍ㄹㄴㄷㄱ" localSheetId="14" hidden="1">#REF!</definedName>
    <definedName name="홍ㄹㄴㄷㄱ" localSheetId="15" hidden="1">#REF!</definedName>
    <definedName name="홍ㄹㄴㄷㄱ" localSheetId="3" hidden="1">#REF!</definedName>
    <definedName name="홍ㄹㄴㄷㄱ" localSheetId="12" hidden="1">#REF!</definedName>
    <definedName name="홍ㄹㄴㄷㄱ" localSheetId="2" hidden="1">#REF!</definedName>
    <definedName name="홍ㄹㄴㄷㄱ" hidden="1">#REF!</definedName>
    <definedName name="홍ㅇ호" localSheetId="5" hidden="1">{"'용역비'!$A$4:$C$8"}</definedName>
    <definedName name="홍ㅇ호" hidden="1">{"'용역비'!$A$4:$C$8"}</definedName>
    <definedName name="화" localSheetId="5">#N/A</definedName>
    <definedName name="화신1호" localSheetId="11">#REF!</definedName>
    <definedName name="화신1호" localSheetId="9">#REF!</definedName>
    <definedName name="화신1호" localSheetId="5">#N/A</definedName>
    <definedName name="화신2호" localSheetId="11">#REF!</definedName>
    <definedName name="화신2호" localSheetId="9">#REF!</definedName>
    <definedName name="화신2호" localSheetId="5">#N/A</definedName>
    <definedName name="화신기존1" localSheetId="11">#REF!</definedName>
    <definedName name="화신기존1" localSheetId="9">#REF!</definedName>
    <definedName name="화신기존1" localSheetId="5">#N/A</definedName>
    <definedName name="화신기존2" localSheetId="11">#REF!</definedName>
    <definedName name="화신기존2" localSheetId="9">#REF!</definedName>
    <definedName name="화신기존2" localSheetId="5">#N/A</definedName>
    <definedName name="화재수신반" localSheetId="5">#N/A</definedName>
    <definedName name="환기구" localSheetId="5">#N/A</definedName>
    <definedName name="환기덕트1" localSheetId="5">#N/A</definedName>
    <definedName name="환기덕트2" localSheetId="5">#N/A</definedName>
    <definedName name="환기덕트3" localSheetId="5">#N/A</definedName>
    <definedName name="환기덕트4" localSheetId="5">#N/A</definedName>
    <definedName name="환산" localSheetId="5">#N/A</definedName>
    <definedName name="환율" localSheetId="5">#N/A</definedName>
    <definedName name="환토고" localSheetId="5">#N/A</definedName>
    <definedName name="환토상변" localSheetId="5">#N/A</definedName>
    <definedName name="황" localSheetId="5">한전불입금!황</definedName>
    <definedName name="회수공수" localSheetId="5">#N/A</definedName>
    <definedName name="회시1호" localSheetId="11">#REF!</definedName>
    <definedName name="회시1호" localSheetId="9">#REF!</definedName>
    <definedName name="회시1호" localSheetId="5">#N/A</definedName>
    <definedName name="회시2호" localSheetId="11">#REF!</definedName>
    <definedName name="회시2호" localSheetId="9">#REF!</definedName>
    <definedName name="회시2호" localSheetId="5">#N/A</definedName>
    <definedName name="횡" localSheetId="5">#N/A</definedName>
    <definedName name="후렉시블전선관" localSheetId="11">#REF!</definedName>
    <definedName name="후렉시블전선관" localSheetId="9">#REF!</definedName>
    <definedName name="후렉시블전선관" localSheetId="5">#N/A</definedName>
    <definedName name="흄관600집계" localSheetId="5">#N/A</definedName>
    <definedName name="ㅏ576" localSheetId="5">#N/A</definedName>
    <definedName name="ㅏ96" localSheetId="5">#N/A</definedName>
    <definedName name="ㅏ눞ㄴ" localSheetId="11">#REF!</definedName>
    <definedName name="ㅏ눞ㄴ" localSheetId="9">#REF!</definedName>
    <definedName name="ㅏ눞ㄴ" localSheetId="5">#N/A</definedName>
    <definedName name="ㅏㅇㄹ너ㅑ" localSheetId="11">#REF!</definedName>
    <definedName name="ㅏㅇㄹ너ㅑ" localSheetId="9">#REF!</definedName>
    <definedName name="ㅏㅇㄹ너ㅑ" localSheetId="5">#N/A</definedName>
    <definedName name="ㅏ커" localSheetId="11">#REF!</definedName>
    <definedName name="ㅏ커" localSheetId="9">#REF!</definedName>
    <definedName name="ㅏ커" localSheetId="5">#N/A</definedName>
    <definedName name="ㅏㅏ" localSheetId="11">[0]!BlankMacro1</definedName>
    <definedName name="ㅏㅏ" localSheetId="9">[0]!BlankMacro1</definedName>
    <definedName name="ㅏㅏ" localSheetId="5">[0]!BlankMacro1</definedName>
    <definedName name="ㅏㅏㅇ라너" localSheetId="11">#REF!</definedName>
    <definedName name="ㅏㅏㅇ라너" localSheetId="9">#REF!</definedName>
    <definedName name="ㅏㅏㅇ라너" localSheetId="5">#N/A</definedName>
    <definedName name="ㅏㅏㅏ" localSheetId="5">#N/A</definedName>
    <definedName name="ㅏㅕㅛㅏㄱㄹㅇ" localSheetId="12" hidden="1">#REF!</definedName>
    <definedName name="ㅏㅕㅛㅏㄱㄹㅇ" localSheetId="5" hidden="1">#N/A</definedName>
    <definedName name="ㅏㅕㅛㅏㄱㄹㅇ" hidden="1">#REF!</definedName>
    <definedName name="ㅏㅣ" localSheetId="5">#N/A</definedName>
    <definedName name="ㅏㅣㅇ널" localSheetId="11">#REF!</definedName>
    <definedName name="ㅏㅣㅇ널" localSheetId="9">#REF!</definedName>
    <definedName name="ㅏㅣㅇ널" localSheetId="5">#N/A</definedName>
    <definedName name="ㅏㅣㅣㅣㅣ" localSheetId="5">#N/A</definedName>
    <definedName name="ㅐ15" localSheetId="11">#REF!</definedName>
    <definedName name="ㅐ15" localSheetId="9">#REF!</definedName>
    <definedName name="ㅐ15" localSheetId="5">#N/A</definedName>
    <definedName name="ㅐ520" localSheetId="5">#N/A</definedName>
    <definedName name="ㅐㅐ" localSheetId="5">#N/A</definedName>
    <definedName name="ㅑ러ㅑ" localSheetId="11">#REF!</definedName>
    <definedName name="ㅑ러ㅑ" localSheetId="9">#REF!</definedName>
    <definedName name="ㅑ러ㅑ" localSheetId="5">#N/A</definedName>
    <definedName name="ㅑㅑ" localSheetId="5">#N/A</definedName>
    <definedName name="ㅑㅑ" hidden="1">{"'용역비'!$A$4:$C$8"}</definedName>
    <definedName name="ㅑㅑㅑ" localSheetId="5" hidden="1">{"'용역비'!$A$4:$C$8"}</definedName>
    <definedName name="ㅑㅑㅑ" hidden="1">{"'용역비'!$A$4:$C$8"}</definedName>
    <definedName name="ㅑㅑㅑㅑㅑ" localSheetId="5" hidden="1">{"'용역비'!$A$4:$C$8"}</definedName>
    <definedName name="ㅑㅑㅑㅑㅑ" hidden="1">{"'용역비'!$A$4:$C$8"}</definedName>
    <definedName name="ㅑㅑㅑㅑㅑㅑ" localSheetId="5" hidden="1">{"'용역비'!$A$4:$C$8"}</definedName>
    <definedName name="ㅑㅑㅑㅑㅑㅑ" hidden="1">{"'용역비'!$A$4:$C$8"}</definedName>
    <definedName name="ㅑㅑㅑㅑㅑㅑㅑ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ㅑㅑㅑㅑㅑㅑㅑ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ㅑㅕㅑ" hidden="1">{#N/A,#N/A,FALSE,"전력간선"}</definedName>
    <definedName name="ㅑㅕㅕ" localSheetId="5" hidden="1">{"'용역비'!$A$4:$C$8"}</definedName>
    <definedName name="ㅑㅕㅕ" hidden="1">{"'용역비'!$A$4:$C$8"}</definedName>
    <definedName name="ㅓ39" localSheetId="5">#N/A</definedName>
    <definedName name="ㅓㅎ겨ㅓㅓㅗㅓ" localSheetId="5">#N/A</definedName>
    <definedName name="ㅓ하아ㅗㄹㅇㅇㅇㅇㅎ" localSheetId="5">#N/A</definedName>
    <definedName name="ㅓㅏ" hidden="1">{#N/A,#N/A,FALSE,"명세표"}</definedName>
    <definedName name="ㅓㅏㅓㅏ" localSheetId="11">#REF!</definedName>
    <definedName name="ㅓㅏㅓㅏ" localSheetId="9">#REF!</definedName>
    <definedName name="ㅓㅏㅓㅏ" localSheetId="5">#N/A</definedName>
    <definedName name="ㅓㅓㅓ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ㅓㅓㅓ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ㅓㅓㅗㅓㅏ" localSheetId="5">#N/A</definedName>
    <definedName name="ㅓㅗ" localSheetId="5" hidden="1">{#N/A,"수불부",FALSE,"사급자재수불서";#N/A,"수불부",FALSE,"사급자재수불서"}</definedName>
    <definedName name="ㅓㅗ럴허ㅓㅓㅓㅓㅓㅓㅓ" localSheetId="5">#N/A</definedName>
    <definedName name="ㅓㅗ허" localSheetId="11">#REF!</definedName>
    <definedName name="ㅓㅗ허" localSheetId="9">#REF!</definedName>
    <definedName name="ㅓㅗ허" localSheetId="5">#N/A</definedName>
    <definedName name="ㅓㅚㅣㅣㅗ" localSheetId="5">#N/A</definedName>
    <definedName name="ㅓㅣ망래ㅑ" localSheetId="11">#REF!</definedName>
    <definedName name="ㅓㅣ망래ㅑ" localSheetId="9">#REF!</definedName>
    <definedName name="ㅓㅣ망래ㅑ" localSheetId="5">#N/A</definedName>
    <definedName name="ㅔ" localSheetId="5">#N/A</definedName>
    <definedName name="ㅔㅐㅔ" hidden="1">{#N/A,"수불부",FALSE,"사급자재수불서";#N/A,"수불부",FALSE,"사급자재수불서"}</definedName>
    <definedName name="ㅔㅔㅔ" localSheetId="11">#REF!</definedName>
    <definedName name="ㅔㅔㅔ" localSheetId="9">#REF!</definedName>
    <definedName name="ㅔㅔㅔ" localSheetId="5">#N/A</definedName>
    <definedName name="ㅔㅣ" localSheetId="5" hidden="1">{"'용역비'!$A$4:$C$8"}</definedName>
    <definedName name="ㅔㅣ" hidden="1">{"'용역비'!$A$4:$C$8"}</definedName>
    <definedName name="ㅕ" localSheetId="5">#N/A</definedName>
    <definedName name="ㅕ422" localSheetId="11">#REF!</definedName>
    <definedName name="ㅕ422" localSheetId="9">#REF!</definedName>
    <definedName name="ㅕ422" localSheetId="5">#N/A</definedName>
    <definedName name="ㅗ" localSheetId="5">#N/A</definedName>
    <definedName name="ㅗ1019" localSheetId="5">#N/A</definedName>
    <definedName name="ㅗ104" localSheetId="5">#N/A</definedName>
    <definedName name="ㅗ315" localSheetId="11">#REF!</definedName>
    <definedName name="ㅗ315" localSheetId="9">#REF!</definedName>
    <definedName name="ㅗ315" localSheetId="5">#N/A</definedName>
    <definedName name="ㅗ415" localSheetId="5">#REF!</definedName>
    <definedName name="ㅗㅅ20" localSheetId="5">#REF!</definedName>
    <definedName name="ㅗㅎㅇ라ㅓㅡ" localSheetId="5">#N/A</definedName>
    <definedName name="ㅗㅎㅇㅁㄹㅇㅎ" hidden="1">{#N/A,"수불부",FALSE,"사급자재수불서";#N/A,"수불부",FALSE,"사급자재수불서"}</definedName>
    <definedName name="ㅗ하ㅏㅣㄹㅇ라" localSheetId="5">#N/A</definedName>
    <definedName name="ㅗ하ㅓㅏㄹ허" localSheetId="5">#N/A</definedName>
    <definedName name="ㅗ허ㅏㅏㅏ" localSheetId="5">#N/A</definedName>
    <definedName name="ㅗ허ㅓㅗㅓㅓ" localSheetId="5">#N/A</definedName>
    <definedName name="ㅗㅓ" hidden="1">{"'제조(순번)'!$A$386:$A$387","'제조(순번)'!$A$1:$H$399"}</definedName>
    <definedName name="ㅗㅓ롱노ㅓㅇ" localSheetId="5">#N/A</definedName>
    <definedName name="ㅗㅗㅗ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ㅗㅗㅗ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ㅛ" localSheetId="5" hidden="1">{"'용역비'!$A$4:$C$8"}</definedName>
    <definedName name="ㅛ" hidden="1">{"'용역비'!$A$4:$C$8"}</definedName>
    <definedName name="ㅛㅕㅑ" localSheetId="12" hidden="1">#REF!</definedName>
    <definedName name="ㅛㅕㅑ" localSheetId="5" hidden="1">#N/A</definedName>
    <definedName name="ㅛㅕㅑ" hidden="1">#REF!</definedName>
    <definedName name="ㅛㅛ" localSheetId="5" hidden="1">{"'용역비'!$A$4:$C$8"}</definedName>
    <definedName name="ㅛㅛ" hidden="1">{"'용역비'!$A$4:$C$8"}</definedName>
    <definedName name="ㅛㅛㅛ" localSheetId="5" hidden="1">{"'용역비'!$A$4:$C$8"}</definedName>
    <definedName name="ㅛㅛㅛ" hidden="1">{"'용역비'!$A$4:$C$8"}</definedName>
    <definedName name="ㅛㅛㅛㅛ" localSheetId="12" hidden="1">#REF!</definedName>
    <definedName name="ㅛㅛㅛㅛ" localSheetId="5" hidden="1">#N/A</definedName>
    <definedName name="ㅛㅛㅛㅛ" hidden="1">#REF!</definedName>
    <definedName name="ㅜ" localSheetId="14" hidden="1">#REF!</definedName>
    <definedName name="ㅜ" localSheetId="15" hidden="1">#REF!</definedName>
    <definedName name="ㅜ" localSheetId="3" hidden="1">#REF!</definedName>
    <definedName name="ㅜ" localSheetId="12" hidden="1">#REF!</definedName>
    <definedName name="ㅜ" localSheetId="2" hidden="1">#REF!</definedName>
    <definedName name="ㅜ" localSheetId="11" hidden="1">#REF!</definedName>
    <definedName name="ㅜ" localSheetId="9" hidden="1">#REF!</definedName>
    <definedName name="ㅜ" localSheetId="5" hidden="1">#N/A</definedName>
    <definedName name="ㅜ" hidden="1">#REF!</definedName>
    <definedName name="ㅜㅜㅜㅜ" localSheetId="5">한전불입금!ㅜㅜㅜㅜ</definedName>
    <definedName name="ㅜㅠㅊ퓨ㅜ" localSheetId="14" hidden="1">#REF!</definedName>
    <definedName name="ㅜㅠㅊ퓨ㅜ" localSheetId="15" hidden="1">#REF!</definedName>
    <definedName name="ㅜㅠㅊ퓨ㅜ" localSheetId="3" hidden="1">#REF!</definedName>
    <definedName name="ㅜㅠㅊ퓨ㅜ" localSheetId="2" hidden="1">#REF!</definedName>
    <definedName name="ㅜㅠㅊ퓨ㅜ" hidden="1">#REF!</definedName>
    <definedName name="ㅠㄱ" localSheetId="14" hidden="1">{"'용역비'!$A$4:$C$8"}</definedName>
    <definedName name="ㅠㄱ" localSheetId="15" hidden="1">{"'용역비'!$A$4:$C$8"}</definedName>
    <definedName name="ㅠㄱ" localSheetId="12" hidden="1">{"'용역비'!$A$4:$C$8"}</definedName>
    <definedName name="ㅠㄱ" localSheetId="13" hidden="1">{"'용역비'!$A$4:$C$8"}</definedName>
    <definedName name="ㅠㄱ" localSheetId="5" hidden="1">{"'용역비'!$A$4:$C$8"}</definedName>
    <definedName name="ㅠㄱ" hidden="1">{"'용역비'!$A$4:$C$8"}</definedName>
    <definedName name="ㅠㅍ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ㅠㅍ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ㅡ" localSheetId="5" hidden="1">#N/A</definedName>
    <definedName name="ㅡ" hidden="1">#REF!</definedName>
    <definedName name="ㅡㅁㅊ개14" localSheetId="11">#REF!</definedName>
    <definedName name="ㅡㅁㅊ개14" localSheetId="9">#REF!</definedName>
    <definedName name="ㅡㅁㅊ개14" localSheetId="5">#N/A</definedName>
    <definedName name="ㅡㅏㅣ" localSheetId="5">#N/A</definedName>
    <definedName name="ㅡㅡ" localSheetId="11">#REF!</definedName>
    <definedName name="ㅡㅡ" localSheetId="9">#REF!</definedName>
    <definedName name="ㅡㅡ" localSheetId="5">#N/A</definedName>
    <definedName name="ㅡㅡㅡㅡ" localSheetId="5">#N/A</definedName>
    <definedName name="ㅡㅡㅡㅡㅡ" localSheetId="5">#N/A</definedName>
    <definedName name="ㅣ" localSheetId="5">#N/A</definedName>
    <definedName name="ㅣ1391" localSheetId="5">#N/A</definedName>
    <definedName name="ㅣ15" localSheetId="5">#N/A</definedName>
    <definedName name="ㅣ1517" localSheetId="11">#REF!</definedName>
    <definedName name="ㅣ1517" localSheetId="9">#REF!</definedName>
    <definedName name="ㅣ1517" localSheetId="5">#N/A</definedName>
    <definedName name="ㅣ1549" localSheetId="11">#REF!</definedName>
    <definedName name="ㅣ1549" localSheetId="9">#REF!</definedName>
    <definedName name="ㅣ1549" localSheetId="5">#N/A</definedName>
    <definedName name="ㅣ16" localSheetId="11">#REF!</definedName>
    <definedName name="ㅣ16" localSheetId="9">#REF!</definedName>
    <definedName name="ㅣ16" localSheetId="5">#N/A</definedName>
    <definedName name="ㅣ618" localSheetId="11">#REF!</definedName>
    <definedName name="ㅣ618" localSheetId="9">#REF!</definedName>
    <definedName name="ㅣ618" localSheetId="5">#N/A</definedName>
    <definedName name="ㅣㅑㅑ" localSheetId="14" hidden="1">{#N/A,#N/A,FALSE,"단가표지"}</definedName>
    <definedName name="ㅣㅑㅑ" localSheetId="15" hidden="1">{#N/A,#N/A,FALSE,"단가표지"}</definedName>
    <definedName name="ㅣㅑㅑ" localSheetId="5" hidden="1">{#N/A,#N/A,FALSE,"단가표지"}</definedName>
    <definedName name="ㅣㅑㅑ" hidden="1">{#N/A,#N/A,FALSE,"단가표지"}</definedName>
    <definedName name="ㅣㅑㅕㅗ" localSheetId="14" hidden="1">#REF!</definedName>
    <definedName name="ㅣㅑㅕㅗ" localSheetId="15" hidden="1">#REF!</definedName>
    <definedName name="ㅣㅑㅕㅗ" localSheetId="3" hidden="1">#REF!</definedName>
    <definedName name="ㅣㅑㅕㅗ" localSheetId="2" hidden="1">#REF!</definedName>
    <definedName name="ㅣㅑㅕㅗ" hidden="1">#REF!</definedName>
    <definedName name="ㅣㅓㅣㅏㅓㅣ" localSheetId="5">#N/A</definedName>
    <definedName name="ㅣㅣ" localSheetId="11">#REF!</definedName>
    <definedName name="ㅣㅣ" localSheetId="9">#REF!</definedName>
    <definedName name="ㅣㅣ" localSheetId="5">#N/A</definedName>
    <definedName name="ㅣㅣㅣ" localSheetId="5">#N/A</definedName>
    <definedName name="ㅣㅣㅣㅣㅣ" localSheetId="11">#REF!</definedName>
    <definedName name="ㅣㅣㅣㅣㅣ" localSheetId="9">#REF!</definedName>
    <definedName name="ㅣㅣㅣㅣㅣ" localSheetId="5">#N/A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AA17" i="161" l="1"/>
  <c r="AA16" i="161"/>
  <c r="AA15" i="161"/>
  <c r="AA14" i="161"/>
  <c r="AA13" i="161"/>
  <c r="C24" i="161"/>
  <c r="D18" i="161"/>
  <c r="X13" i="161"/>
  <c r="K20" i="161" s="1"/>
  <c r="Q11" i="161"/>
  <c r="Q10" i="161"/>
  <c r="Q9" i="161"/>
  <c r="Q8" i="161"/>
  <c r="C18" i="161" s="1"/>
  <c r="Q7" i="161"/>
  <c r="Q6" i="161"/>
  <c r="M19" i="161" l="1"/>
  <c r="A2" i="220" l="1"/>
  <c r="A113" i="221"/>
  <c r="N132" i="222"/>
  <c r="I132" i="222" s="1"/>
  <c r="K133" i="222"/>
  <c r="L133" i="222" s="1"/>
  <c r="E132" i="222" l="1"/>
  <c r="J132" i="222"/>
  <c r="L134" i="222"/>
  <c r="F133" i="222"/>
  <c r="E133" i="222"/>
  <c r="C5" i="214" l="1"/>
  <c r="C5" i="196"/>
  <c r="J134" i="222"/>
  <c r="F132" i="222"/>
  <c r="C6" i="214" l="1"/>
  <c r="C6" i="196"/>
  <c r="F42" i="221"/>
  <c r="E123" i="221"/>
  <c r="C108" i="221"/>
  <c r="C106" i="221"/>
  <c r="E91" i="221"/>
  <c r="E90" i="221"/>
  <c r="F70" i="221"/>
  <c r="F64" i="221"/>
  <c r="F63" i="221"/>
  <c r="F16" i="221"/>
  <c r="N122" i="222"/>
  <c r="N114" i="222"/>
  <c r="N103" i="222"/>
  <c r="N96" i="222"/>
  <c r="N85" i="222"/>
  <c r="N78" i="222"/>
  <c r="N67" i="222"/>
  <c r="N60" i="222"/>
  <c r="N50" i="222"/>
  <c r="N42" i="222"/>
  <c r="N31" i="222"/>
  <c r="N24" i="222"/>
  <c r="N13" i="222"/>
  <c r="N6" i="222"/>
  <c r="K123" i="222" l="1"/>
  <c r="L123" i="222" s="1"/>
  <c r="I122" i="222"/>
  <c r="B122" i="222"/>
  <c r="K115" i="222"/>
  <c r="L115" i="222" s="1"/>
  <c r="I114" i="222"/>
  <c r="K104" i="222"/>
  <c r="L104" i="222" s="1"/>
  <c r="I103" i="222"/>
  <c r="K97" i="222"/>
  <c r="E97" i="222" s="1"/>
  <c r="I96" i="222"/>
  <c r="K86" i="222"/>
  <c r="L86" i="222" s="1"/>
  <c r="I85" i="222"/>
  <c r="K79" i="222"/>
  <c r="E79" i="222" s="1"/>
  <c r="I78" i="222"/>
  <c r="K68" i="222"/>
  <c r="L68" i="222" s="1"/>
  <c r="I67" i="222"/>
  <c r="K61" i="222"/>
  <c r="E61" i="222" s="1"/>
  <c r="B60" i="222"/>
  <c r="K51" i="222"/>
  <c r="L51" i="222" s="1"/>
  <c r="F51" i="222" s="1"/>
  <c r="B50" i="222"/>
  <c r="L44" i="222"/>
  <c r="F44" i="222" s="1"/>
  <c r="E44" i="222"/>
  <c r="K43" i="222"/>
  <c r="L43" i="222" s="1"/>
  <c r="F43" i="222" s="1"/>
  <c r="B42" i="222"/>
  <c r="I42" i="222"/>
  <c r="E42" i="222" s="1"/>
  <c r="J37" i="222"/>
  <c r="H37" i="222"/>
  <c r="K36" i="222"/>
  <c r="L36" i="222" s="1"/>
  <c r="K32" i="222"/>
  <c r="I31" i="222"/>
  <c r="J31" i="222" s="1"/>
  <c r="B31" i="222"/>
  <c r="K25" i="222"/>
  <c r="L25" i="222" s="1"/>
  <c r="I24" i="222"/>
  <c r="B24" i="222"/>
  <c r="K14" i="222"/>
  <c r="L14" i="222" s="1"/>
  <c r="I13" i="222"/>
  <c r="E13" i="222" s="1"/>
  <c r="K7" i="222"/>
  <c r="E7" i="222" s="1"/>
  <c r="I6" i="222"/>
  <c r="E6" i="222" s="1"/>
  <c r="B6" i="222"/>
  <c r="F179" i="221"/>
  <c r="G177" i="221"/>
  <c r="G171" i="221"/>
  <c r="G173" i="221" s="1"/>
  <c r="G174" i="221" s="1"/>
  <c r="G178" i="221" s="1"/>
  <c r="J145" i="221"/>
  <c r="K143" i="221"/>
  <c r="K126" i="221"/>
  <c r="J128" i="221" s="1"/>
  <c r="U124" i="221"/>
  <c r="S124" i="221"/>
  <c r="M123" i="221"/>
  <c r="T123" i="221" s="1"/>
  <c r="I115" i="221"/>
  <c r="U112" i="221"/>
  <c r="I108" i="221"/>
  <c r="T108" i="221" s="1"/>
  <c r="R108" i="221" s="1"/>
  <c r="I106" i="221"/>
  <c r="T106" i="221" s="1"/>
  <c r="A99" i="221"/>
  <c r="A140" i="221" s="1"/>
  <c r="A167" i="221" s="1"/>
  <c r="U98" i="221"/>
  <c r="H8" i="220" s="1"/>
  <c r="K91" i="221"/>
  <c r="T91" i="221" s="1"/>
  <c r="R91" i="221" s="1"/>
  <c r="K90" i="221"/>
  <c r="T90" i="221" s="1"/>
  <c r="K89" i="221"/>
  <c r="S89" i="221" s="1"/>
  <c r="R89" i="221" s="1"/>
  <c r="K88" i="221"/>
  <c r="A86" i="221"/>
  <c r="U73" i="221"/>
  <c r="S73" i="221"/>
  <c r="F7" i="220" s="1"/>
  <c r="K70" i="221"/>
  <c r="T70" i="221" s="1"/>
  <c r="U66" i="221"/>
  <c r="H6" i="220" s="1"/>
  <c r="K64" i="221"/>
  <c r="T64" i="221" s="1"/>
  <c r="R64" i="221" s="1"/>
  <c r="K63" i="221"/>
  <c r="T63" i="221" s="1"/>
  <c r="R63" i="221" s="1"/>
  <c r="I48" i="221"/>
  <c r="M42" i="221"/>
  <c r="T42" i="221" s="1"/>
  <c r="R42" i="221" s="1"/>
  <c r="J36" i="221"/>
  <c r="U17" i="221"/>
  <c r="S17" i="221"/>
  <c r="N16" i="221"/>
  <c r="T16" i="221" s="1"/>
  <c r="J8" i="221"/>
  <c r="H9" i="220"/>
  <c r="H7" i="220"/>
  <c r="E43" i="222" l="1"/>
  <c r="H180" i="221"/>
  <c r="L7" i="222"/>
  <c r="L8" i="222" s="1"/>
  <c r="C8" i="186" s="1"/>
  <c r="E36" i="222"/>
  <c r="L61" i="222"/>
  <c r="E86" i="222"/>
  <c r="L45" i="222"/>
  <c r="E184" i="221" s="1"/>
  <c r="E115" i="222"/>
  <c r="E14" i="222"/>
  <c r="E68" i="222"/>
  <c r="L52" i="222"/>
  <c r="L97" i="222"/>
  <c r="E25" i="222"/>
  <c r="L79" i="222"/>
  <c r="F79" i="222" s="1"/>
  <c r="E104" i="222"/>
  <c r="J24" i="222"/>
  <c r="F24" i="222" s="1"/>
  <c r="E24" i="222"/>
  <c r="J78" i="222"/>
  <c r="F78" i="222" s="1"/>
  <c r="E78" i="222"/>
  <c r="I60" i="222"/>
  <c r="E60" i="222" s="1"/>
  <c r="E114" i="222"/>
  <c r="J114" i="222"/>
  <c r="F114" i="222" s="1"/>
  <c r="I50" i="222"/>
  <c r="T17" i="221"/>
  <c r="R17" i="221" s="1"/>
  <c r="R16" i="221"/>
  <c r="T98" i="221"/>
  <c r="G8" i="220" s="1"/>
  <c r="R90" i="221"/>
  <c r="E32" i="222"/>
  <c r="L32" i="222"/>
  <c r="F115" i="222"/>
  <c r="L116" i="222"/>
  <c r="T66" i="221"/>
  <c r="G6" i="220" s="1"/>
  <c r="L37" i="222"/>
  <c r="H119" i="221" s="1"/>
  <c r="F36" i="222"/>
  <c r="E85" i="222"/>
  <c r="J85" i="222"/>
  <c r="T124" i="221"/>
  <c r="R124" i="221" s="1"/>
  <c r="R123" i="221"/>
  <c r="L105" i="222"/>
  <c r="F104" i="222"/>
  <c r="J122" i="222"/>
  <c r="E122" i="222"/>
  <c r="J67" i="222"/>
  <c r="E67" i="222"/>
  <c r="L69" i="222"/>
  <c r="F68" i="222"/>
  <c r="L26" i="222"/>
  <c r="F25" i="222"/>
  <c r="F123" i="222"/>
  <c r="L124" i="222"/>
  <c r="J103" i="222"/>
  <c r="E103" i="222"/>
  <c r="T43" i="221"/>
  <c r="R43" i="221" s="1"/>
  <c r="R106" i="221"/>
  <c r="T112" i="221"/>
  <c r="G9" i="220" s="1"/>
  <c r="J13" i="222"/>
  <c r="E39" i="221"/>
  <c r="K39" i="221" s="1"/>
  <c r="U39" i="221" s="1"/>
  <c r="E132" i="221"/>
  <c r="K132" i="221" s="1"/>
  <c r="U132" i="221" s="1"/>
  <c r="E149" i="221"/>
  <c r="K149" i="221" s="1"/>
  <c r="U149" i="221" s="1"/>
  <c r="J96" i="222"/>
  <c r="E96" i="222"/>
  <c r="T73" i="221"/>
  <c r="G7" i="220" s="1"/>
  <c r="R70" i="221"/>
  <c r="L87" i="222"/>
  <c r="F86" i="222"/>
  <c r="S88" i="221"/>
  <c r="D93" i="221"/>
  <c r="L15" i="222"/>
  <c r="F14" i="222"/>
  <c r="F31" i="222"/>
  <c r="J33" i="222"/>
  <c r="J6" i="222"/>
  <c r="G93" i="221"/>
  <c r="H181" i="221"/>
  <c r="F7" i="222"/>
  <c r="E31" i="222"/>
  <c r="E51" i="222"/>
  <c r="J42" i="222"/>
  <c r="E123" i="222"/>
  <c r="B13" i="222"/>
  <c r="J26" i="222" l="1"/>
  <c r="J60" i="222"/>
  <c r="J62" i="222" s="1"/>
  <c r="E12" i="221"/>
  <c r="K12" i="221" s="1"/>
  <c r="U12" i="221" s="1"/>
  <c r="K184" i="221"/>
  <c r="U184" i="221" s="1"/>
  <c r="E119" i="221"/>
  <c r="L119" i="221" s="1"/>
  <c r="U119" i="221" s="1"/>
  <c r="E7" i="220"/>
  <c r="J80" i="222"/>
  <c r="F97" i="222"/>
  <c r="L98" i="222"/>
  <c r="F37" i="222"/>
  <c r="E51" i="221"/>
  <c r="I51" i="221" s="1"/>
  <c r="U51" i="221" s="1"/>
  <c r="U52" i="221" s="1"/>
  <c r="C15" i="186"/>
  <c r="L80" i="222"/>
  <c r="F61" i="222"/>
  <c r="L62" i="222"/>
  <c r="J116" i="222"/>
  <c r="R73" i="221"/>
  <c r="J50" i="222"/>
  <c r="E50" i="222"/>
  <c r="U185" i="221"/>
  <c r="U193" i="221" s="1"/>
  <c r="H12" i="220" s="1"/>
  <c r="R184" i="221"/>
  <c r="M93" i="221"/>
  <c r="S93" i="221" s="1"/>
  <c r="R93" i="221" s="1"/>
  <c r="F96" i="222"/>
  <c r="J98" i="222"/>
  <c r="R88" i="221"/>
  <c r="F32" i="222"/>
  <c r="L33" i="222"/>
  <c r="J45" i="222"/>
  <c r="E183" i="221" s="1"/>
  <c r="K183" i="221" s="1"/>
  <c r="T183" i="221" s="1"/>
  <c r="F42" i="222"/>
  <c r="J8" i="222"/>
  <c r="C7" i="186" s="1"/>
  <c r="F6" i="222"/>
  <c r="J124" i="222"/>
  <c r="F122" i="222"/>
  <c r="F85" i="222"/>
  <c r="J87" i="222"/>
  <c r="R12" i="221"/>
  <c r="U13" i="221"/>
  <c r="U22" i="221" s="1"/>
  <c r="H4" i="220" s="1"/>
  <c r="R119" i="221"/>
  <c r="U120" i="221"/>
  <c r="F13" i="222"/>
  <c r="J15" i="222"/>
  <c r="R149" i="221"/>
  <c r="U150" i="221"/>
  <c r="U166" i="221" s="1"/>
  <c r="H11" i="220" s="1"/>
  <c r="F67" i="222"/>
  <c r="J69" i="222"/>
  <c r="U133" i="221"/>
  <c r="R132" i="221"/>
  <c r="F60" i="222"/>
  <c r="R39" i="221"/>
  <c r="U40" i="221"/>
  <c r="F103" i="222"/>
  <c r="J105" i="222"/>
  <c r="S98" i="221" l="1"/>
  <c r="U57" i="221"/>
  <c r="H5" i="220" s="1"/>
  <c r="E50" i="221"/>
  <c r="I50" i="221" s="1"/>
  <c r="T50" i="221" s="1"/>
  <c r="R50" i="221" s="1"/>
  <c r="C14" i="186"/>
  <c r="R51" i="221"/>
  <c r="J52" i="222"/>
  <c r="F50" i="222"/>
  <c r="C102" i="221"/>
  <c r="I102" i="221" s="1"/>
  <c r="S102" i="221" s="1"/>
  <c r="R98" i="221"/>
  <c r="F8" i="220"/>
  <c r="C104" i="221"/>
  <c r="I104" i="221" s="1"/>
  <c r="S104" i="221" s="1"/>
  <c r="R104" i="221" s="1"/>
  <c r="U139" i="221"/>
  <c r="H10" i="220" s="1"/>
  <c r="T185" i="221"/>
  <c r="T193" i="221" s="1"/>
  <c r="G12" i="220" s="1"/>
  <c r="R183" i="221"/>
  <c r="E11" i="221"/>
  <c r="K11" i="221" s="1"/>
  <c r="T11" i="221" s="1"/>
  <c r="E38" i="221"/>
  <c r="K38" i="221" s="1"/>
  <c r="T38" i="221" s="1"/>
  <c r="E131" i="221"/>
  <c r="K131" i="221" s="1"/>
  <c r="T131" i="221" s="1"/>
  <c r="E148" i="221"/>
  <c r="K148" i="221" s="1"/>
  <c r="T148" i="221" s="1"/>
  <c r="E118" i="221"/>
  <c r="L118" i="221" s="1"/>
  <c r="T118" i="221" s="1"/>
  <c r="T52" i="221" l="1"/>
  <c r="E8" i="220"/>
  <c r="R118" i="221"/>
  <c r="T120" i="221"/>
  <c r="S112" i="221"/>
  <c r="R102" i="221"/>
  <c r="R148" i="221"/>
  <c r="T150" i="221"/>
  <c r="T166" i="221" s="1"/>
  <c r="G11" i="220" s="1"/>
  <c r="R131" i="221"/>
  <c r="T133" i="221"/>
  <c r="R38" i="221"/>
  <c r="T40" i="221"/>
  <c r="R11" i="221"/>
  <c r="T13" i="221"/>
  <c r="T22" i="221" s="1"/>
  <c r="G4" i="220" s="1"/>
  <c r="T57" i="221" l="1"/>
  <c r="G5" i="220" s="1"/>
  <c r="F9" i="220"/>
  <c r="R112" i="221"/>
  <c r="T139" i="221"/>
  <c r="G10" i="220" s="1"/>
  <c r="E9" i="220" l="1"/>
  <c r="F15" i="186" l="1"/>
  <c r="L52" i="219" l="1"/>
  <c r="L51" i="219"/>
  <c r="L50" i="219"/>
  <c r="A50" i="219"/>
  <c r="L49" i="219"/>
  <c r="A49" i="219"/>
  <c r="L48" i="219"/>
  <c r="A48" i="219"/>
  <c r="L47" i="219"/>
  <c r="A47" i="219"/>
  <c r="L46" i="219"/>
  <c r="A46" i="219"/>
  <c r="H45" i="219"/>
  <c r="L45" i="219" s="1"/>
  <c r="A45" i="219"/>
  <c r="L44" i="219"/>
  <c r="H44" i="219"/>
  <c r="A44" i="219"/>
  <c r="N43" i="219"/>
  <c r="H43" i="219"/>
  <c r="L43" i="219" s="1"/>
  <c r="A43" i="219"/>
  <c r="L42" i="219"/>
  <c r="A42" i="219"/>
  <c r="L41" i="219"/>
  <c r="A41" i="219"/>
  <c r="L40" i="219"/>
  <c r="A40" i="219"/>
  <c r="L39" i="219"/>
  <c r="A39" i="219"/>
  <c r="L38" i="219"/>
  <c r="A38" i="219"/>
  <c r="L37" i="219"/>
  <c r="A37" i="219"/>
  <c r="L36" i="219"/>
  <c r="A36" i="219"/>
  <c r="L35" i="219"/>
  <c r="A35" i="219"/>
  <c r="L34" i="219"/>
  <c r="A34" i="219"/>
  <c r="L33" i="219"/>
  <c r="A33" i="219"/>
  <c r="L32" i="219"/>
  <c r="A32" i="219"/>
  <c r="L31" i="219"/>
  <c r="A31" i="219"/>
  <c r="L30" i="219"/>
  <c r="A30" i="219"/>
  <c r="L29" i="219"/>
  <c r="A29" i="219"/>
  <c r="L28" i="219"/>
  <c r="A28" i="219"/>
  <c r="L27" i="219"/>
  <c r="A27" i="219"/>
  <c r="L26" i="219"/>
  <c r="A26" i="219"/>
  <c r="L25" i="219"/>
  <c r="A25" i="219"/>
  <c r="L24" i="219"/>
  <c r="A24" i="219"/>
  <c r="H23" i="219"/>
  <c r="L23" i="219" s="1"/>
  <c r="A23" i="219"/>
  <c r="L22" i="219"/>
  <c r="A22" i="219"/>
  <c r="L21" i="219"/>
  <c r="A21" i="219"/>
  <c r="L20" i="219"/>
  <c r="A20" i="219"/>
  <c r="L19" i="219"/>
  <c r="A19" i="219"/>
  <c r="L18" i="219"/>
  <c r="A18" i="219"/>
  <c r="L17" i="219"/>
  <c r="A17" i="219"/>
  <c r="L16" i="219"/>
  <c r="A16" i="219"/>
  <c r="L15" i="219"/>
  <c r="A15" i="219"/>
  <c r="L14" i="219"/>
  <c r="A14" i="219"/>
  <c r="L13" i="219"/>
  <c r="A13" i="219"/>
  <c r="L12" i="219"/>
  <c r="A12" i="219"/>
  <c r="L11" i="219"/>
  <c r="A11" i="219"/>
  <c r="L10" i="219"/>
  <c r="A10" i="219"/>
  <c r="L9" i="219"/>
  <c r="A9" i="219"/>
  <c r="L8" i="219"/>
  <c r="A8" i="219"/>
  <c r="L7" i="219"/>
  <c r="A7" i="219"/>
  <c r="L6" i="219"/>
  <c r="A6" i="219"/>
  <c r="L5" i="219"/>
  <c r="A5" i="219"/>
  <c r="L4" i="219"/>
  <c r="A4" i="219"/>
  <c r="L3" i="219"/>
  <c r="A3" i="219"/>
  <c r="A1" i="152" l="1"/>
  <c r="D5" i="197"/>
  <c r="B5" i="197"/>
  <c r="A5" i="197"/>
  <c r="D21" i="214" l="1"/>
  <c r="D20" i="214"/>
  <c r="D19" i="214"/>
  <c r="D18" i="214"/>
  <c r="D17" i="214"/>
  <c r="D15" i="214"/>
  <c r="D14" i="214"/>
  <c r="D13" i="214"/>
  <c r="T4" i="214"/>
  <c r="T3" i="214"/>
  <c r="P13" i="214" l="1"/>
  <c r="R13" i="214"/>
  <c r="T13" i="214"/>
  <c r="P15" i="214"/>
  <c r="T15" i="214"/>
  <c r="R15" i="214"/>
  <c r="R14" i="214"/>
  <c r="P16" i="214"/>
  <c r="P14" i="214"/>
  <c r="T14" i="214"/>
  <c r="R16" i="214"/>
  <c r="T16" i="214"/>
  <c r="H16" i="212"/>
  <c r="H15" i="212"/>
  <c r="H14" i="212"/>
  <c r="H13" i="212"/>
  <c r="H12" i="212"/>
  <c r="L5" i="152" l="1"/>
  <c r="F19" i="152" l="1"/>
  <c r="C5" i="197" l="1"/>
  <c r="H5" i="197" s="1"/>
  <c r="F5" i="197" s="1"/>
  <c r="C61" i="221" l="1"/>
  <c r="H61" i="221" s="1"/>
  <c r="S61" i="221" s="1"/>
  <c r="S66" i="221" l="1"/>
  <c r="R61" i="221"/>
  <c r="F6" i="220" l="1"/>
  <c r="R66" i="221"/>
  <c r="E6" i="220" l="1"/>
  <c r="I4" i="152" l="1"/>
  <c r="H12" i="210" l="1"/>
  <c r="H13" i="210" s="1"/>
  <c r="F13" i="210" s="1"/>
  <c r="F11" i="210"/>
  <c r="F12" i="210" l="1"/>
  <c r="H26" i="210"/>
  <c r="F26" i="210" s="1"/>
  <c r="H23" i="210"/>
  <c r="F23" i="210" s="1"/>
  <c r="H8" i="210"/>
  <c r="F8" i="210" s="1"/>
  <c r="H7" i="210"/>
  <c r="F6" i="210"/>
  <c r="H27" i="210" l="1"/>
  <c r="F27" i="210" s="1"/>
  <c r="H9" i="210"/>
  <c r="F7" i="210"/>
  <c r="H37" i="210" l="1"/>
  <c r="F37" i="210" s="1"/>
  <c r="F38" i="210" s="1"/>
  <c r="F39" i="210" s="1"/>
  <c r="F40" i="210" s="1"/>
  <c r="F9" i="210"/>
  <c r="T4" i="196" l="1"/>
  <c r="A4" i="197" l="1"/>
  <c r="T3" i="196" l="1"/>
  <c r="C21" i="186"/>
  <c r="C20" i="186"/>
  <c r="F14" i="186" l="1"/>
  <c r="H12" i="214" l="1"/>
  <c r="J12" i="214"/>
  <c r="H13" i="214" l="1"/>
  <c r="H19" i="214"/>
  <c r="H16" i="214"/>
  <c r="H26" i="214" s="1"/>
  <c r="H15" i="214"/>
  <c r="H20" i="214"/>
  <c r="H21" i="214"/>
  <c r="H18" i="214"/>
  <c r="H14" i="214"/>
  <c r="H17" i="214"/>
  <c r="J19" i="214"/>
  <c r="J17" i="214"/>
  <c r="J16" i="214"/>
  <c r="J26" i="214" s="1"/>
  <c r="J20" i="214"/>
  <c r="J21" i="214"/>
  <c r="J18" i="214"/>
  <c r="J14" i="214"/>
  <c r="J13" i="214"/>
  <c r="J15" i="214"/>
  <c r="A3" i="199" l="1"/>
  <c r="D15" i="196" l="1"/>
  <c r="D14" i="196"/>
  <c r="D13" i="196"/>
  <c r="A3" i="197" l="1"/>
  <c r="D21" i="196" l="1"/>
  <c r="D20" i="196"/>
  <c r="D19" i="196"/>
  <c r="D18" i="196"/>
  <c r="D17" i="196"/>
  <c r="G11" i="222" l="1"/>
  <c r="G29" i="222"/>
  <c r="G22" i="222"/>
  <c r="G120" i="222"/>
  <c r="G58" i="222"/>
  <c r="G130" i="222"/>
  <c r="G40" i="222"/>
  <c r="G4" i="222"/>
  <c r="G48" i="222"/>
  <c r="G112" i="222"/>
  <c r="G76" i="222"/>
  <c r="G101" i="222"/>
  <c r="G94" i="222"/>
  <c r="G83" i="222"/>
  <c r="G65" i="222"/>
  <c r="T5" i="214"/>
  <c r="P15" i="196"/>
  <c r="T14" i="196"/>
  <c r="P13" i="196"/>
  <c r="R14" i="196"/>
  <c r="P14" i="196"/>
  <c r="R16" i="196"/>
  <c r="R15" i="196"/>
  <c r="T13" i="196"/>
  <c r="R13" i="196"/>
  <c r="P16" i="196"/>
  <c r="T16" i="196"/>
  <c r="T15" i="196"/>
  <c r="T5" i="196"/>
  <c r="H112" i="222" l="1"/>
  <c r="E112" i="222"/>
  <c r="E101" i="222"/>
  <c r="H101" i="222"/>
  <c r="H4" i="222"/>
  <c r="E4" i="222"/>
  <c r="H40" i="222"/>
  <c r="E40" i="222"/>
  <c r="H130" i="222"/>
  <c r="E130" i="222"/>
  <c r="H58" i="222"/>
  <c r="E58" i="222"/>
  <c r="H120" i="222"/>
  <c r="E120" i="222"/>
  <c r="E65" i="222"/>
  <c r="H65" i="222"/>
  <c r="E22" i="222"/>
  <c r="H22" i="222"/>
  <c r="H48" i="222"/>
  <c r="E48" i="222"/>
  <c r="H83" i="222"/>
  <c r="E83" i="222"/>
  <c r="H29" i="222"/>
  <c r="E29" i="222"/>
  <c r="H76" i="222"/>
  <c r="E76" i="222"/>
  <c r="H94" i="222"/>
  <c r="E94" i="222"/>
  <c r="H11" i="222"/>
  <c r="E11" i="222"/>
  <c r="F83" i="222" l="1"/>
  <c r="G84" i="222"/>
  <c r="F58" i="222"/>
  <c r="G59" i="222"/>
  <c r="G30" i="222"/>
  <c r="F29" i="222"/>
  <c r="G49" i="222"/>
  <c r="F48" i="222"/>
  <c r="G12" i="222"/>
  <c r="F11" i="222"/>
  <c r="G95" i="222"/>
  <c r="F94" i="222"/>
  <c r="G131" i="222"/>
  <c r="F130" i="222"/>
  <c r="F22" i="222"/>
  <c r="G23" i="222"/>
  <c r="F4" i="222"/>
  <c r="G5" i="222"/>
  <c r="G102" i="222"/>
  <c r="F101" i="222"/>
  <c r="G41" i="222"/>
  <c r="F40" i="222"/>
  <c r="F65" i="222"/>
  <c r="G66" i="222"/>
  <c r="F76" i="222"/>
  <c r="G77" i="222"/>
  <c r="G121" i="222"/>
  <c r="F120" i="222"/>
  <c r="G113" i="222"/>
  <c r="F112" i="222"/>
  <c r="E23" i="222" l="1"/>
  <c r="H23" i="222"/>
  <c r="H66" i="222"/>
  <c r="E66" i="222"/>
  <c r="H41" i="222"/>
  <c r="E41" i="222"/>
  <c r="H95" i="222"/>
  <c r="E95" i="222"/>
  <c r="E131" i="222"/>
  <c r="H131" i="222"/>
  <c r="H59" i="222"/>
  <c r="E59" i="222"/>
  <c r="E121" i="222"/>
  <c r="H121" i="222"/>
  <c r="H84" i="222"/>
  <c r="E84" i="222"/>
  <c r="H49" i="222"/>
  <c r="E49" i="222"/>
  <c r="E113" i="222"/>
  <c r="H113" i="222"/>
  <c r="E30" i="222"/>
  <c r="H30" i="222"/>
  <c r="H102" i="222"/>
  <c r="E102" i="222"/>
  <c r="H77" i="222"/>
  <c r="E77" i="222"/>
  <c r="E5" i="222"/>
  <c r="H5" i="222"/>
  <c r="H12" i="222"/>
  <c r="E12" i="222"/>
  <c r="F131" i="222" l="1"/>
  <c r="H134" i="222"/>
  <c r="F30" i="222"/>
  <c r="H33" i="222"/>
  <c r="F33" i="222" s="1"/>
  <c r="F95" i="222"/>
  <c r="H98" i="222"/>
  <c r="F98" i="222" s="1"/>
  <c r="F102" i="222"/>
  <c r="H105" i="222"/>
  <c r="F105" i="222" s="1"/>
  <c r="F41" i="222"/>
  <c r="H45" i="222"/>
  <c r="F66" i="222"/>
  <c r="H69" i="222"/>
  <c r="F69" i="222" s="1"/>
  <c r="F59" i="222"/>
  <c r="H62" i="222"/>
  <c r="F62" i="222" s="1"/>
  <c r="F113" i="222"/>
  <c r="H116" i="222"/>
  <c r="F116" i="222" s="1"/>
  <c r="F49" i="222"/>
  <c r="H52" i="222"/>
  <c r="F52" i="222" s="1"/>
  <c r="F5" i="222"/>
  <c r="H8" i="222"/>
  <c r="F23" i="222"/>
  <c r="H26" i="222"/>
  <c r="F26" i="222" s="1"/>
  <c r="F12" i="222"/>
  <c r="H15" i="222"/>
  <c r="F84" i="222"/>
  <c r="H87" i="222"/>
  <c r="F87" i="222" s="1"/>
  <c r="F121" i="222"/>
  <c r="H124" i="222"/>
  <c r="F124" i="222" s="1"/>
  <c r="F77" i="222"/>
  <c r="H80" i="222"/>
  <c r="F80" i="222" s="1"/>
  <c r="F20" i="186"/>
  <c r="J20" i="186" s="1"/>
  <c r="F21" i="186"/>
  <c r="J21" i="186" s="1"/>
  <c r="H21" i="186" s="1"/>
  <c r="K22" i="186"/>
  <c r="I22" i="186"/>
  <c r="D139" i="163"/>
  <c r="Q132" i="163"/>
  <c r="Q130" i="163"/>
  <c r="Q128" i="163" s="1"/>
  <c r="Q127" i="163"/>
  <c r="Q131" i="163" s="1"/>
  <c r="Q129" i="163" s="1"/>
  <c r="D115" i="163"/>
  <c r="Q108" i="163"/>
  <c r="Q106" i="163"/>
  <c r="Q104" i="163" s="1"/>
  <c r="Q103" i="163"/>
  <c r="Q107" i="163" s="1"/>
  <c r="Q105" i="163" s="1"/>
  <c r="P87" i="163"/>
  <c r="L93" i="163" s="1"/>
  <c r="Q81" i="163"/>
  <c r="M95" i="163" s="1"/>
  <c r="Q80" i="163"/>
  <c r="Q79" i="163" s="1"/>
  <c r="P90" i="163" s="1"/>
  <c r="P63" i="163"/>
  <c r="L69" i="163" s="1"/>
  <c r="Q57" i="163"/>
  <c r="M71" i="163" s="1"/>
  <c r="Q56" i="163"/>
  <c r="Q55" i="163" s="1"/>
  <c r="P66" i="163" s="1"/>
  <c r="S27" i="163"/>
  <c r="N36" i="163" s="1"/>
  <c r="O38" i="163" s="1"/>
  <c r="S3" i="163"/>
  <c r="N12" i="163" s="1"/>
  <c r="O14" i="163" s="1"/>
  <c r="G4" i="152"/>
  <c r="N21" i="149"/>
  <c r="Q4" i="149"/>
  <c r="Q12" i="149"/>
  <c r="Q17" i="149"/>
  <c r="P4" i="149"/>
  <c r="P12" i="149"/>
  <c r="P17" i="149"/>
  <c r="O4" i="149"/>
  <c r="O12" i="149"/>
  <c r="O17" i="149"/>
  <c r="N5" i="149"/>
  <c r="N12" i="149"/>
  <c r="N17" i="149"/>
  <c r="A4" i="149"/>
  <c r="A5" i="149"/>
  <c r="C8" i="149"/>
  <c r="D11" i="149"/>
  <c r="L2" i="152"/>
  <c r="F5" i="152" s="1"/>
  <c r="G3" i="152"/>
  <c r="I3" i="152"/>
  <c r="I21" i="149"/>
  <c r="J21" i="149"/>
  <c r="I9" i="149"/>
  <c r="H14" i="149"/>
  <c r="H10" i="149"/>
  <c r="J16" i="149"/>
  <c r="E13" i="149"/>
  <c r="G10" i="149"/>
  <c r="G14" i="149"/>
  <c r="K20" i="149"/>
  <c r="K16" i="149"/>
  <c r="E16" i="149"/>
  <c r="M16" i="149" s="1"/>
  <c r="L13" i="149"/>
  <c r="H19" i="149"/>
  <c r="D9" i="149"/>
  <c r="F11" i="149"/>
  <c r="G21" i="149"/>
  <c r="M21" i="149" s="1"/>
  <c r="H11" i="149"/>
  <c r="K10" i="149"/>
  <c r="L20" i="149"/>
  <c r="G19" i="149"/>
  <c r="E9" i="149"/>
  <c r="E14" i="149"/>
  <c r="H21" i="149"/>
  <c r="I11" i="149"/>
  <c r="G20" i="149"/>
  <c r="F20" i="149"/>
  <c r="J10" i="149"/>
  <c r="J11" i="149"/>
  <c r="L21" i="149"/>
  <c r="J20" i="149"/>
  <c r="K11" i="149"/>
  <c r="H20" i="149"/>
  <c r="L19" i="149"/>
  <c r="I20" i="149"/>
  <c r="H9" i="149"/>
  <c r="F14" i="149"/>
  <c r="I10" i="149"/>
  <c r="G9" i="149"/>
  <c r="E20" i="149"/>
  <c r="F9" i="149"/>
  <c r="L16" i="149"/>
  <c r="G13" i="149"/>
  <c r="F13" i="149"/>
  <c r="K21" i="149"/>
  <c r="G16" i="149"/>
  <c r="J19" i="149"/>
  <c r="H16" i="149"/>
  <c r="G11" i="149"/>
  <c r="J9" i="149"/>
  <c r="K19" i="149"/>
  <c r="K14" i="149"/>
  <c r="I19" i="149"/>
  <c r="E19" i="149"/>
  <c r="F10" i="149"/>
  <c r="F16" i="149"/>
  <c r="D14" i="149"/>
  <c r="E11" i="149"/>
  <c r="J14" i="149"/>
  <c r="H13" i="149"/>
  <c r="J13" i="149"/>
  <c r="L10" i="149"/>
  <c r="L14" i="149"/>
  <c r="I14" i="149"/>
  <c r="D10" i="149"/>
  <c r="M10" i="149" s="1"/>
  <c r="E10" i="149"/>
  <c r="K9" i="149"/>
  <c r="F19" i="149"/>
  <c r="L9" i="149"/>
  <c r="I13" i="149"/>
  <c r="K13" i="149"/>
  <c r="L11" i="149"/>
  <c r="I16" i="149"/>
  <c r="F15" i="149"/>
  <c r="H15" i="149"/>
  <c r="G7" i="149"/>
  <c r="E3" i="149"/>
  <c r="K7" i="149"/>
  <c r="H7" i="149"/>
  <c r="I3" i="149"/>
  <c r="E7" i="149"/>
  <c r="F7" i="149"/>
  <c r="L7" i="149"/>
  <c r="F3" i="149"/>
  <c r="L3" i="149"/>
  <c r="K3" i="149"/>
  <c r="J7" i="149"/>
  <c r="J3" i="149"/>
  <c r="I7" i="149"/>
  <c r="G3" i="149"/>
  <c r="H3" i="149"/>
  <c r="I18" i="149"/>
  <c r="I15" i="149"/>
  <c r="F18" i="149"/>
  <c r="J18" i="149"/>
  <c r="H5" i="149"/>
  <c r="G6" i="149"/>
  <c r="K5" i="149"/>
  <c r="L6" i="149"/>
  <c r="F6" i="149"/>
  <c r="F4" i="149"/>
  <c r="L8" i="149"/>
  <c r="J15" i="149"/>
  <c r="F8" i="149"/>
  <c r="I5" i="149"/>
  <c r="E4" i="149"/>
  <c r="G8" i="149"/>
  <c r="E15" i="149"/>
  <c r="G15" i="149"/>
  <c r="L15" i="149"/>
  <c r="H6" i="149"/>
  <c r="G5" i="149"/>
  <c r="D8" i="149"/>
  <c r="M8" i="149" s="1"/>
  <c r="I8" i="149"/>
  <c r="J5" i="149"/>
  <c r="J6" i="149"/>
  <c r="J8" i="149"/>
  <c r="K6" i="149"/>
  <c r="L5" i="149"/>
  <c r="K15" i="149"/>
  <c r="E18" i="149"/>
  <c r="D15" i="149"/>
  <c r="L18" i="149"/>
  <c r="E8" i="149"/>
  <c r="I6" i="149"/>
  <c r="H8" i="149"/>
  <c r="K8" i="149"/>
  <c r="E6" i="149"/>
  <c r="K18" i="149"/>
  <c r="G18" i="149"/>
  <c r="H18" i="149"/>
  <c r="D17" i="149"/>
  <c r="M17" i="149" s="1"/>
  <c r="D12" i="149"/>
  <c r="M12" i="149" s="1"/>
  <c r="X134" i="163"/>
  <c r="K141" i="163" s="1"/>
  <c r="C13" i="186" l="1"/>
  <c r="F13" i="186" s="1"/>
  <c r="F15" i="222"/>
  <c r="E49" i="221"/>
  <c r="I49" i="221" s="1"/>
  <c r="S49" i="221" s="1"/>
  <c r="C6" i="186"/>
  <c r="E117" i="221"/>
  <c r="L117" i="221" s="1"/>
  <c r="S117" i="221" s="1"/>
  <c r="E130" i="221"/>
  <c r="K130" i="221" s="1"/>
  <c r="S130" i="221" s="1"/>
  <c r="E147" i="221"/>
  <c r="K147" i="221" s="1"/>
  <c r="S147" i="221" s="1"/>
  <c r="F8" i="222"/>
  <c r="E37" i="221"/>
  <c r="K37" i="221" s="1"/>
  <c r="S37" i="221" s="1"/>
  <c r="E10" i="221"/>
  <c r="K10" i="221" s="1"/>
  <c r="S10" i="221" s="1"/>
  <c r="E182" i="221"/>
  <c r="K182" i="221" s="1"/>
  <c r="S182" i="221" s="1"/>
  <c r="F45" i="222"/>
  <c r="F134" i="222"/>
  <c r="C7" i="196"/>
  <c r="C7" i="214"/>
  <c r="F12" i="214" s="1"/>
  <c r="X110" i="163"/>
  <c r="K117" i="163" s="1"/>
  <c r="C121" i="163"/>
  <c r="N92" i="163"/>
  <c r="M9" i="149"/>
  <c r="O16" i="149"/>
  <c r="Q20" i="149"/>
  <c r="N9" i="149"/>
  <c r="Q19" i="149"/>
  <c r="P15" i="149"/>
  <c r="N20" i="149"/>
  <c r="P13" i="149"/>
  <c r="N10" i="149"/>
  <c r="P10" i="149"/>
  <c r="O15" i="149"/>
  <c r="Q15" i="149"/>
  <c r="N15" i="149"/>
  <c r="P20" i="149"/>
  <c r="N11" i="149"/>
  <c r="Q18" i="149"/>
  <c r="P8" i="149"/>
  <c r="O14" i="149"/>
  <c r="O10" i="149"/>
  <c r="F8" i="186"/>
  <c r="K8" i="186" s="1"/>
  <c r="K10" i="186" s="1"/>
  <c r="P14" i="149"/>
  <c r="N8" i="149"/>
  <c r="Q11" i="149"/>
  <c r="O18" i="149"/>
  <c r="O3" i="149"/>
  <c r="O7" i="149"/>
  <c r="N18" i="149"/>
  <c r="M14" i="149"/>
  <c r="Q13" i="149"/>
  <c r="Q16" i="149"/>
  <c r="P21" i="149"/>
  <c r="P5" i="149"/>
  <c r="N3" i="149"/>
  <c r="P11" i="149"/>
  <c r="N14" i="149"/>
  <c r="Q7" i="149"/>
  <c r="O13" i="149"/>
  <c r="Q10" i="149"/>
  <c r="N13" i="149"/>
  <c r="N4" i="149"/>
  <c r="O6" i="149"/>
  <c r="O19" i="149"/>
  <c r="M15" i="149"/>
  <c r="Q5" i="149"/>
  <c r="Q14" i="149"/>
  <c r="P16" i="149"/>
  <c r="O21" i="149"/>
  <c r="Q6" i="149"/>
  <c r="N6" i="149"/>
  <c r="P6" i="149"/>
  <c r="N7" i="149"/>
  <c r="Q9" i="149"/>
  <c r="P18" i="149"/>
  <c r="P3" i="149"/>
  <c r="M11" i="149"/>
  <c r="N16" i="149"/>
  <c r="N19" i="149"/>
  <c r="O8" i="149"/>
  <c r="Q3" i="149"/>
  <c r="Q8" i="149"/>
  <c r="O11" i="149"/>
  <c r="O20" i="149"/>
  <c r="P19" i="149"/>
  <c r="O9" i="149"/>
  <c r="P9" i="149"/>
  <c r="C115" i="163"/>
  <c r="O5" i="149"/>
  <c r="Q21" i="149"/>
  <c r="N68" i="163"/>
  <c r="P7" i="149"/>
  <c r="L3" i="152"/>
  <c r="C139" i="163"/>
  <c r="M140" i="163" s="1"/>
  <c r="M5" i="149"/>
  <c r="H20" i="186"/>
  <c r="H22" i="186" s="1"/>
  <c r="J22" i="186"/>
  <c r="S185" i="221" l="1"/>
  <c r="R182" i="221"/>
  <c r="S150" i="221"/>
  <c r="R147" i="221"/>
  <c r="S133" i="221"/>
  <c r="R133" i="221" s="1"/>
  <c r="R130" i="221"/>
  <c r="R117" i="221"/>
  <c r="S120" i="221"/>
  <c r="S52" i="221"/>
  <c r="R52" i="221" s="1"/>
  <c r="R49" i="221"/>
  <c r="R37" i="221"/>
  <c r="S40" i="221"/>
  <c r="S13" i="221"/>
  <c r="R10" i="221"/>
  <c r="F20" i="214"/>
  <c r="F19" i="214"/>
  <c r="F15" i="214"/>
  <c r="F13" i="214"/>
  <c r="F18" i="214"/>
  <c r="F17" i="214"/>
  <c r="F14" i="214"/>
  <c r="F21" i="214"/>
  <c r="F16" i="214"/>
  <c r="F26" i="214" s="1"/>
  <c r="M116" i="163"/>
  <c r="J12" i="196"/>
  <c r="J20" i="196" s="1"/>
  <c r="H8" i="186"/>
  <c r="D19" i="149"/>
  <c r="M19" i="149" s="1"/>
  <c r="D4" i="149"/>
  <c r="M4" i="149" s="1"/>
  <c r="D20" i="149"/>
  <c r="M20" i="149" s="1"/>
  <c r="D6" i="149"/>
  <c r="M6" i="149" s="1"/>
  <c r="D3" i="149"/>
  <c r="M3" i="149" s="1"/>
  <c r="D7" i="149"/>
  <c r="M7" i="149" s="1"/>
  <c r="K15" i="186"/>
  <c r="D18" i="149"/>
  <c r="M18" i="149" s="1"/>
  <c r="I13" i="186"/>
  <c r="F7" i="186"/>
  <c r="J7" i="186" s="1"/>
  <c r="F6" i="186"/>
  <c r="I6" i="186" s="1"/>
  <c r="S57" i="221" l="1"/>
  <c r="R40" i="221"/>
  <c r="S139" i="221"/>
  <c r="R120" i="221"/>
  <c r="S22" i="221"/>
  <c r="R13" i="221"/>
  <c r="R150" i="221"/>
  <c r="S166" i="221"/>
  <c r="S193" i="221"/>
  <c r="R185" i="221"/>
  <c r="F20" i="152"/>
  <c r="J14" i="196"/>
  <c r="J16" i="196"/>
  <c r="J26" i="196" s="1"/>
  <c r="J29" i="196" s="1"/>
  <c r="J15" i="196"/>
  <c r="J13" i="196"/>
  <c r="J19" i="196"/>
  <c r="J21" i="196"/>
  <c r="J18" i="196"/>
  <c r="J17" i="196"/>
  <c r="H12" i="196"/>
  <c r="H19" i="196" s="1"/>
  <c r="F22" i="152"/>
  <c r="H7" i="186"/>
  <c r="J10" i="186"/>
  <c r="J14" i="186" s="1"/>
  <c r="H6" i="186"/>
  <c r="I10" i="186"/>
  <c r="I17" i="186"/>
  <c r="H13" i="186"/>
  <c r="K17" i="186"/>
  <c r="K25" i="186" s="1"/>
  <c r="H15" i="186"/>
  <c r="F11" i="220" l="1"/>
  <c r="R166" i="221"/>
  <c r="R22" i="221"/>
  <c r="F4" i="220"/>
  <c r="R193" i="221"/>
  <c r="F12" i="220"/>
  <c r="F10" i="220"/>
  <c r="R139" i="221"/>
  <c r="F5" i="220"/>
  <c r="R57" i="221"/>
  <c r="H13" i="196"/>
  <c r="H17" i="196"/>
  <c r="H20" i="196"/>
  <c r="H14" i="196"/>
  <c r="H10" i="186"/>
  <c r="H16" i="196"/>
  <c r="H26" i="196" s="1"/>
  <c r="H29" i="196" s="1"/>
  <c r="H15" i="196"/>
  <c r="H21" i="196"/>
  <c r="H18" i="196"/>
  <c r="H14" i="186"/>
  <c r="H17" i="186" s="1"/>
  <c r="J17" i="186"/>
  <c r="J25" i="186" s="1"/>
  <c r="I25" i="186"/>
  <c r="D13" i="149"/>
  <c r="M13" i="149" s="1"/>
  <c r="E5" i="220" l="1"/>
  <c r="E12" i="220"/>
  <c r="E10" i="220"/>
  <c r="E4" i="220"/>
  <c r="E11" i="220"/>
  <c r="H25" i="186"/>
  <c r="F12" i="196"/>
  <c r="F21" i="196" s="1"/>
  <c r="F17" i="196" l="1"/>
  <c r="F20" i="196"/>
  <c r="F15" i="196"/>
  <c r="F16" i="196"/>
  <c r="F26" i="196" s="1"/>
  <c r="F29" i="196" s="1"/>
  <c r="F14" i="196"/>
  <c r="F13" i="196"/>
  <c r="F18" i="196"/>
  <c r="F19" i="196"/>
  <c r="C7" i="149" l="1"/>
  <c r="C3" i="149" l="1"/>
  <c r="H17" i="197" l="1"/>
  <c r="F17" i="197" s="1"/>
  <c r="H18" i="197" l="1"/>
  <c r="F18" i="197" s="1"/>
  <c r="H19" i="197" l="1"/>
  <c r="F19" i="197" s="1"/>
  <c r="H20" i="197" l="1"/>
  <c r="F20" i="197" l="1"/>
</calcChain>
</file>

<file path=xl/sharedStrings.xml><?xml version="1.0" encoding="utf-8"?>
<sst xmlns="http://schemas.openxmlformats.org/spreadsheetml/2006/main" count="1825" uniqueCount="707">
  <si>
    <t>비   고</t>
    <phoneticPr fontId="6" type="noConversion"/>
  </si>
  <si>
    <t>합    계</t>
  </si>
  <si>
    <t>재 료 비</t>
  </si>
  <si>
    <t>노 무 비</t>
  </si>
  <si>
    <t>경    비</t>
  </si>
  <si>
    <t xml:space="preserve">    합  계                                                                      </t>
  </si>
  <si>
    <t>구    분</t>
  </si>
  <si>
    <t>규  격</t>
  </si>
  <si>
    <t>수 량</t>
  </si>
  <si>
    <t>비  고</t>
  </si>
  <si>
    <t>단  가</t>
  </si>
  <si>
    <t>금  액</t>
  </si>
  <si>
    <t>저 유 황</t>
  </si>
  <si>
    <t>ℓ</t>
  </si>
  <si>
    <t>잡    품</t>
  </si>
  <si>
    <t>주연료비의 %</t>
  </si>
  <si>
    <t>인</t>
  </si>
  <si>
    <t>기계손료</t>
  </si>
  <si>
    <t>무    연</t>
  </si>
  <si>
    <t>L</t>
  </si>
  <si>
    <t>건  강  보  험  료</t>
    <phoneticPr fontId="3" type="noConversion"/>
  </si>
  <si>
    <t>M</t>
    <phoneticPr fontId="10" type="noConversion"/>
  </si>
  <si>
    <t>규     격</t>
  </si>
  <si>
    <t>공       종</t>
  </si>
  <si>
    <t>합        계</t>
  </si>
  <si>
    <t>재   료   비</t>
  </si>
  <si>
    <t>노   무   비</t>
  </si>
  <si>
    <t>경        비</t>
  </si>
  <si>
    <t>단   가</t>
  </si>
  <si>
    <t>금   액</t>
  </si>
  <si>
    <t>㎥</t>
  </si>
  <si>
    <t>단위</t>
  </si>
  <si>
    <t>내선전공</t>
  </si>
  <si>
    <t>×</t>
  </si>
  <si>
    <t>수량</t>
  </si>
  <si>
    <t xml:space="preserve"> </t>
  </si>
  <si>
    <t>%</t>
  </si>
  <si>
    <t>품     명</t>
    <phoneticPr fontId="10" type="noConversion"/>
  </si>
  <si>
    <t>비  고</t>
    <phoneticPr fontId="10" type="noConversion"/>
  </si>
  <si>
    <t>:</t>
    <phoneticPr fontId="10" type="noConversion"/>
  </si>
  <si>
    <t>본</t>
    <phoneticPr fontId="10" type="noConversion"/>
  </si>
  <si>
    <t>노무비</t>
    <phoneticPr fontId="10" type="noConversion"/>
  </si>
  <si>
    <t>인</t>
    <phoneticPr fontId="10" type="noConversion"/>
  </si>
  <si>
    <t>보통인부</t>
    <phoneticPr fontId="10" type="noConversion"/>
  </si>
  <si>
    <t>단위</t>
    <phoneticPr fontId="10" type="noConversion"/>
  </si>
  <si>
    <t>=</t>
    <phoneticPr fontId="10" type="noConversion"/>
  </si>
  <si>
    <t xml:space="preserve">계             </t>
    <phoneticPr fontId="10" type="noConversion"/>
  </si>
  <si>
    <t>개</t>
    <phoneticPr fontId="10" type="noConversion"/>
  </si>
  <si>
    <t>M</t>
  </si>
  <si>
    <t>품명</t>
    <phoneticPr fontId="10" type="noConversion"/>
  </si>
  <si>
    <t>규격</t>
    <phoneticPr fontId="10" type="noConversion"/>
  </si>
  <si>
    <t>LP-01</t>
    <phoneticPr fontId="10" type="noConversion"/>
  </si>
  <si>
    <t>LP-02</t>
    <phoneticPr fontId="10" type="noConversion"/>
  </si>
  <si>
    <t>계</t>
    <phoneticPr fontId="10" type="noConversion"/>
  </si>
  <si>
    <t>제어반 설치</t>
  </si>
  <si>
    <t>제어반 기초</t>
  </si>
  <si>
    <t>H=600</t>
  </si>
  <si>
    <t>F-CV 6㎟-2C</t>
  </si>
  <si>
    <t>워샤캡 설치</t>
  </si>
  <si>
    <t>36C</t>
    <phoneticPr fontId="10" type="noConversion"/>
  </si>
  <si>
    <t>개</t>
    <phoneticPr fontId="10" type="noConversion"/>
  </si>
  <si>
    <t>F-CV 6㎟-2C</t>
    <phoneticPr fontId="90" type="noConversion"/>
  </si>
  <si>
    <t>케이블(F-CV6㎟-2C)2열동시</t>
    <phoneticPr fontId="90" type="noConversion"/>
  </si>
  <si>
    <t>케이블(F-CV6㎟-2C)</t>
    <phoneticPr fontId="90" type="noConversion"/>
  </si>
  <si>
    <t>터파기</t>
  </si>
  <si>
    <t>인력:10%,기계:90%</t>
  </si>
  <si>
    <t>되메우기 및 다짐</t>
  </si>
  <si>
    <t>㎥</t>
    <phoneticPr fontId="90" type="noConversion"/>
  </si>
  <si>
    <t>전선관(PE 36C)</t>
    <phoneticPr fontId="8" type="noConversion"/>
  </si>
  <si>
    <t>PE 36C</t>
    <phoneticPr fontId="8" type="noConversion"/>
  </si>
  <si>
    <t>전선관(PE 42C)</t>
    <phoneticPr fontId="8" type="noConversion"/>
  </si>
  <si>
    <t>PE 42C</t>
    <phoneticPr fontId="8" type="noConversion"/>
  </si>
  <si>
    <t>(기존 한전주에서 인입)</t>
    <phoneticPr fontId="4" type="noConversion"/>
  </si>
  <si>
    <t>a)</t>
  </si>
  <si>
    <t>5㎾까지</t>
  </si>
  <si>
    <t xml:space="preserve">    =</t>
  </si>
  <si>
    <t>b)</t>
  </si>
  <si>
    <t>5㎾ 초과</t>
  </si>
  <si>
    <t>원  =</t>
  </si>
  <si>
    <t>☞.</t>
  </si>
  <si>
    <t>계 :</t>
  </si>
  <si>
    <t>■</t>
  </si>
  <si>
    <t>합     계</t>
    <phoneticPr fontId="4" type="noConversion"/>
  </si>
  <si>
    <t>※. 기본 5㎾까지  :</t>
  </si>
  <si>
    <t>5㎾초과시 1㎾마다  :</t>
    <phoneticPr fontId="6" type="noConversion"/>
  </si>
  <si>
    <t>부가가치세</t>
    <phoneticPr fontId="4" type="noConversion"/>
  </si>
  <si>
    <t>계</t>
    <phoneticPr fontId="90" type="noConversion"/>
  </si>
  <si>
    <t>일광</t>
    <phoneticPr fontId="90" type="noConversion"/>
  </si>
  <si>
    <t>가로등기초</t>
    <phoneticPr fontId="90" type="noConversion"/>
  </si>
  <si>
    <t>개</t>
    <phoneticPr fontId="90" type="noConversion"/>
  </si>
  <si>
    <t>200x250</t>
    <phoneticPr fontId="10" type="noConversion"/>
  </si>
  <si>
    <t>케이블(F-CV10㎟-2C)</t>
    <phoneticPr fontId="90" type="noConversion"/>
  </si>
  <si>
    <t>F-CV 10㎟-2C</t>
    <phoneticPr fontId="90" type="noConversion"/>
  </si>
  <si>
    <t>이천</t>
    <phoneticPr fontId="90" type="noConversion"/>
  </si>
  <si>
    <t>CPO-140W</t>
    <phoneticPr fontId="10" type="noConversion"/>
  </si>
  <si>
    <t>전선(F-GV 10㎟)</t>
    <phoneticPr fontId="10" type="noConversion"/>
  </si>
  <si>
    <t>F-GV 10㎟</t>
    <phoneticPr fontId="8" type="noConversion"/>
  </si>
  <si>
    <t>케이블표지시트</t>
    <phoneticPr fontId="90" type="noConversion"/>
  </si>
  <si>
    <t>42C</t>
    <phoneticPr fontId="10" type="noConversion"/>
  </si>
  <si>
    <t>동백</t>
    <phoneticPr fontId="90" type="noConversion"/>
  </si>
  <si>
    <t>문동</t>
    <phoneticPr fontId="90" type="noConversion"/>
  </si>
  <si>
    <t>임랑</t>
    <phoneticPr fontId="90" type="noConversion"/>
  </si>
  <si>
    <t>가로등주</t>
    <phoneticPr fontId="90" type="noConversion"/>
  </si>
  <si>
    <t>원형테파 10M 1등용</t>
    <phoneticPr fontId="90" type="noConversion"/>
  </si>
  <si>
    <t>560*825*1150*1300</t>
  </si>
  <si>
    <t>건설기계운전사</t>
    <phoneticPr fontId="10" type="noConversion"/>
  </si>
  <si>
    <t>M</t>
    <phoneticPr fontId="10" type="noConversion"/>
  </si>
  <si>
    <t>1함8회로(STS)</t>
    <phoneticPr fontId="90" type="noConversion"/>
  </si>
  <si>
    <t>기본시설부담금</t>
    <phoneticPr fontId="90" type="noConversion"/>
  </si>
  <si>
    <t>거리시설부담금</t>
    <phoneticPr fontId="90" type="noConversion"/>
  </si>
  <si>
    <t>※. 기본 200m까지  :</t>
    <phoneticPr fontId="90" type="noConversion"/>
  </si>
  <si>
    <t>200m초과시 1m마다  :</t>
    <phoneticPr fontId="6" type="noConversion"/>
  </si>
  <si>
    <t>LED 150W</t>
    <phoneticPr fontId="10" type="noConversion"/>
  </si>
  <si>
    <t>연  금  보  험  료</t>
    <phoneticPr fontId="3" type="noConversion"/>
  </si>
  <si>
    <t>기계터파기</t>
    <phoneticPr fontId="90" type="noConversion"/>
  </si>
  <si>
    <t>(소형)(연암)</t>
    <phoneticPr fontId="90" type="noConversion"/>
  </si>
  <si>
    <t>케이블(F-CV25㎟-2C)</t>
    <phoneticPr fontId="90" type="noConversion"/>
  </si>
  <si>
    <t>F-CV 25㎟-2C</t>
    <phoneticPr fontId="90" type="noConversion"/>
  </si>
  <si>
    <t>경  비</t>
    <phoneticPr fontId="10" type="noConversion"/>
  </si>
  <si>
    <t xml:space="preserve">  1.  전선관 배관 1.2m 매설(토사구간) - m당</t>
    <phoneticPr fontId="102" type="noConversion"/>
  </si>
  <si>
    <t>A :</t>
    <phoneticPr fontId="90" type="noConversion"/>
  </si>
  <si>
    <t>[m]</t>
    <phoneticPr fontId="90" type="noConversion"/>
  </si>
  <si>
    <t>B :</t>
    <phoneticPr fontId="90" type="noConversion"/>
  </si>
  <si>
    <t>H :</t>
    <phoneticPr fontId="90" type="noConversion"/>
  </si>
  <si>
    <t>L :</t>
    <phoneticPr fontId="90" type="noConversion"/>
  </si>
  <si>
    <t>가. 터파기</t>
    <phoneticPr fontId="102" type="noConversion"/>
  </si>
  <si>
    <t>[㎥]</t>
    <phoneticPr fontId="102" type="noConversion"/>
  </si>
  <si>
    <t>V2</t>
    <phoneticPr fontId="102" type="noConversion"/>
  </si>
  <si>
    <t>=</t>
    <phoneticPr fontId="102" type="noConversion"/>
  </si>
  <si>
    <t>A</t>
    <phoneticPr fontId="90" type="noConversion"/>
  </si>
  <si>
    <t>+</t>
    <phoneticPr fontId="90" type="noConversion"/>
  </si>
  <si>
    <t>B</t>
    <phoneticPr fontId="90" type="noConversion"/>
  </si>
  <si>
    <t>×</t>
    <phoneticPr fontId="90" type="noConversion"/>
  </si>
  <si>
    <t>H</t>
    <phoneticPr fontId="90" type="noConversion"/>
  </si>
  <si>
    <t>L</t>
    <phoneticPr fontId="90" type="noConversion"/>
  </si>
  <si>
    <t>=</t>
    <phoneticPr fontId="90" type="noConversion"/>
  </si>
  <si>
    <t>[㎥]</t>
    <phoneticPr fontId="90" type="noConversion"/>
  </si>
  <si>
    <t>나. 되메우기</t>
    <phoneticPr fontId="102" type="noConversion"/>
  </si>
  <si>
    <t>:</t>
    <phoneticPr fontId="90" type="noConversion"/>
  </si>
  <si>
    <t>V3</t>
    <phoneticPr fontId="90" type="noConversion"/>
  </si>
  <si>
    <t>V2</t>
    <phoneticPr fontId="90" type="noConversion"/>
  </si>
  <si>
    <t xml:space="preserve">  2.  전선관 배관 0.6m 매설(토사구간) - m당</t>
    <phoneticPr fontId="102" type="noConversion"/>
  </si>
  <si>
    <t>×</t>
    <phoneticPr fontId="102" type="noConversion"/>
  </si>
  <si>
    <t>V1</t>
    <phoneticPr fontId="102" type="noConversion"/>
  </si>
  <si>
    <t>A</t>
    <phoneticPr fontId="102" type="noConversion"/>
  </si>
  <si>
    <t>[㎡]</t>
    <phoneticPr fontId="102" type="noConversion"/>
  </si>
  <si>
    <t>)</t>
    <phoneticPr fontId="102" type="noConversion"/>
  </si>
  <si>
    <t>+</t>
    <phoneticPr fontId="102" type="noConversion"/>
  </si>
  <si>
    <t>(</t>
    <phoneticPr fontId="102" type="noConversion"/>
  </si>
  <si>
    <t>B</t>
    <phoneticPr fontId="102" type="noConversion"/>
  </si>
  <si>
    <t>V4</t>
    <phoneticPr fontId="102" type="noConversion"/>
  </si>
  <si>
    <t>기초대</t>
    <phoneticPr fontId="102" type="noConversion"/>
  </si>
  <si>
    <t>:</t>
    <phoneticPr fontId="102" type="noConversion"/>
  </si>
  <si>
    <t xml:space="preserve"> A × H × B</t>
    <phoneticPr fontId="102" type="noConversion"/>
  </si>
  <si>
    <t>[㎜]</t>
    <phoneticPr fontId="102" type="noConversion"/>
  </si>
  <si>
    <t>H</t>
    <phoneticPr fontId="102" type="noConversion"/>
  </si>
  <si>
    <t>C</t>
    <phoneticPr fontId="102" type="noConversion"/>
  </si>
  <si>
    <t>D</t>
    <phoneticPr fontId="102" type="noConversion"/>
  </si>
  <si>
    <t>h</t>
    <phoneticPr fontId="102" type="noConversion"/>
  </si>
  <si>
    <t>1. 콘크리트</t>
    <phoneticPr fontId="102" type="noConversion"/>
  </si>
  <si>
    <t>＋</t>
    <phoneticPr fontId="102" type="noConversion"/>
  </si>
  <si>
    <t>·</t>
    <phoneticPr fontId="102" type="noConversion"/>
  </si>
  <si>
    <t>[㎥]</t>
  </si>
  <si>
    <t>2. 터파기</t>
    <phoneticPr fontId="102" type="noConversion"/>
  </si>
  <si>
    <t>3. 되메우기</t>
    <phoneticPr fontId="102" type="noConversion"/>
  </si>
  <si>
    <t>V3</t>
    <phoneticPr fontId="102" type="noConversion"/>
  </si>
  <si>
    <t>-</t>
    <phoneticPr fontId="102" type="noConversion"/>
  </si>
  <si>
    <t>4. 잔토처리</t>
    <phoneticPr fontId="102" type="noConversion"/>
  </si>
  <si>
    <t>5. 거푸집</t>
    <phoneticPr fontId="102" type="noConversion"/>
  </si>
  <si>
    <t>S</t>
    <phoneticPr fontId="102" type="noConversion"/>
  </si>
  <si>
    <t>[㎡]</t>
    <phoneticPr fontId="90" type="noConversion"/>
  </si>
  <si>
    <t xml:space="preserve">  3. 배전함(일반)</t>
    <phoneticPr fontId="102" type="noConversion"/>
  </si>
  <si>
    <t xml:space="preserve">  4. 가로등주 높이 8.5m 이하 1등용(암길이 1.5m)(일반)</t>
    <phoneticPr fontId="102" type="noConversion"/>
  </si>
  <si>
    <t>공    종</t>
  </si>
  <si>
    <t>재료비</t>
    <phoneticPr fontId="10" type="noConversion"/>
  </si>
  <si>
    <t xml:space="preserve"> A × H × B(B´)</t>
    <phoneticPr fontId="102" type="noConversion"/>
  </si>
  <si>
    <t>B´</t>
    <phoneticPr fontId="102" type="noConversion"/>
  </si>
  <si>
    <t>C´</t>
    <phoneticPr fontId="102" type="noConversion"/>
  </si>
  <si>
    <t>D´</t>
    <phoneticPr fontId="102" type="noConversion"/>
  </si>
  <si>
    <t>[(</t>
    <phoneticPr fontId="102" type="noConversion"/>
  </si>
  <si>
    <t>√</t>
    <phoneticPr fontId="102" type="noConversion"/>
  </si>
  <si>
    <t>{</t>
    <phoneticPr fontId="102" type="noConversion"/>
  </si>
  <si>
    <t>)}]</t>
    <phoneticPr fontId="102" type="noConversion"/>
  </si>
  <si>
    <t>[{(</t>
    <phoneticPr fontId="102" type="noConversion"/>
  </si>
  <si>
    <t>{(</t>
    <phoneticPr fontId="102" type="noConversion"/>
  </si>
  <si>
    <t>(C</t>
    <phoneticPr fontId="102" type="noConversion"/>
  </si>
  <si>
    <t>×(</t>
    <phoneticPr fontId="102" type="noConversion"/>
  </si>
  <si>
    <t>×D´</t>
    <phoneticPr fontId="102" type="noConversion"/>
  </si>
  <si>
    <t>[㎥] :</t>
    <phoneticPr fontId="102" type="noConversion"/>
  </si>
  <si>
    <t>{(</t>
    <phoneticPr fontId="90" type="noConversion"/>
  </si>
  <si>
    <t>)</t>
    <phoneticPr fontId="90" type="noConversion"/>
  </si>
  <si>
    <t>(</t>
    <phoneticPr fontId="90" type="noConversion"/>
  </si>
  <si>
    <t>h</t>
    <phoneticPr fontId="90" type="noConversion"/>
  </si>
  <si>
    <t>B´</t>
    <phoneticPr fontId="90" type="noConversion"/>
  </si>
  <si>
    <t>}</t>
    <phoneticPr fontId="90" type="noConversion"/>
  </si>
  <si>
    <t xml:space="preserve">  5. 가로등주 높이 8.5m 이하 1등용(암길이 1.5m)(경계석)</t>
    <phoneticPr fontId="102" type="noConversion"/>
  </si>
  <si>
    <t>1. 가로등중공기초</t>
    <phoneticPr fontId="102" type="noConversion"/>
  </si>
  <si>
    <t>가로등중공기초</t>
    <phoneticPr fontId="102" type="noConversion"/>
  </si>
  <si>
    <t xml:space="preserve">  6. 가로등주 높이 8.5m 이하 1등용(암길이 1.5m)(경계석)</t>
    <phoneticPr fontId="102" type="noConversion"/>
  </si>
  <si>
    <t>구      분</t>
    <phoneticPr fontId="8" type="noConversion"/>
  </si>
  <si>
    <t>구 성 비</t>
    <phoneticPr fontId="3" type="noConversion"/>
  </si>
  <si>
    <t>직  접  재  료  비</t>
    <phoneticPr fontId="8" type="noConversion"/>
  </si>
  <si>
    <t>직  접  노  무  비</t>
    <phoneticPr fontId="8" type="noConversion"/>
  </si>
  <si>
    <t>간  접  노  무  비</t>
    <phoneticPr fontId="8" type="noConversion"/>
  </si>
  <si>
    <t>직   접    경   비</t>
    <phoneticPr fontId="8" type="noConversion"/>
  </si>
  <si>
    <t>금    액</t>
    <phoneticPr fontId="3" type="noConversion"/>
  </si>
  <si>
    <t>비        고</t>
    <phoneticPr fontId="8" type="noConversion"/>
  </si>
  <si>
    <t>순 공 사 원 가</t>
    <phoneticPr fontId="3" type="noConversion"/>
  </si>
  <si>
    <t>재료비</t>
    <phoneticPr fontId="8" type="noConversion"/>
  </si>
  <si>
    <t>소              계</t>
    <phoneticPr fontId="8" type="noConversion"/>
  </si>
  <si>
    <t>노무비</t>
    <phoneticPr fontId="8" type="noConversion"/>
  </si>
  <si>
    <t>직 접 노 무 비 의</t>
    <phoneticPr fontId="8" type="noConversion"/>
  </si>
  <si>
    <t>경     비</t>
    <phoneticPr fontId="8" type="noConversion"/>
  </si>
  <si>
    <t>산  재  보  험  료</t>
    <phoneticPr fontId="3" type="noConversion"/>
  </si>
  <si>
    <t>노 무 비 의</t>
    <phoneticPr fontId="8" type="noConversion"/>
  </si>
  <si>
    <t>고  용  보  험  료</t>
    <phoneticPr fontId="3" type="noConversion"/>
  </si>
  <si>
    <t>노 무 비 의</t>
    <phoneticPr fontId="8" type="noConversion"/>
  </si>
  <si>
    <t>직 접 노 무 비 의</t>
    <phoneticPr fontId="8" type="noConversion"/>
  </si>
  <si>
    <t>직 접 노 무 비 의</t>
    <phoneticPr fontId="8" type="noConversion"/>
  </si>
  <si>
    <t>노인장기요양보험료</t>
    <phoneticPr fontId="3" type="noConversion"/>
  </si>
  <si>
    <t>건 강 보 험 료 의</t>
    <phoneticPr fontId="3" type="noConversion"/>
  </si>
  <si>
    <t>기   타    경   비</t>
    <phoneticPr fontId="3" type="noConversion"/>
  </si>
  <si>
    <t>(재료비 + 노무비) 의</t>
    <phoneticPr fontId="8" type="noConversion"/>
  </si>
  <si>
    <t>소              계</t>
    <phoneticPr fontId="3" type="noConversion"/>
  </si>
  <si>
    <t>일  반  관  리  비</t>
    <phoneticPr fontId="8" type="noConversion"/>
  </si>
  <si>
    <t>(재료비 + 노무비 + 경비) 의</t>
    <phoneticPr fontId="8" type="noConversion"/>
  </si>
  <si>
    <t>이              윤</t>
    <phoneticPr fontId="8" type="noConversion"/>
  </si>
  <si>
    <t>(노무비 + 경비 + 일반관리비) 의</t>
    <phoneticPr fontId="8" type="noConversion"/>
  </si>
  <si>
    <t>부  가  가  치  세</t>
    <phoneticPr fontId="3" type="noConversion"/>
  </si>
  <si>
    <t>도   급    금   액</t>
    <phoneticPr fontId="3" type="noConversion"/>
  </si>
  <si>
    <t>총   공    사   비</t>
    <phoneticPr fontId="3" type="noConversion"/>
  </si>
  <si>
    <t>공  종</t>
  </si>
  <si>
    <t>산      출      근      거</t>
  </si>
  <si>
    <t xml:space="preserve"> 합  계                                                                         </t>
  </si>
  <si>
    <t>산업안전보건관리비</t>
    <phoneticPr fontId="3" type="noConversion"/>
  </si>
  <si>
    <t>1. 기계화 시공기준</t>
  </si>
  <si>
    <t>[전기,통신,신호 표준품샘 참조]</t>
    <phoneticPr fontId="3" type="noConversion"/>
  </si>
  <si>
    <t>내선전공:</t>
    <phoneticPr fontId="3" type="noConversion"/>
  </si>
  <si>
    <t>기계경비:</t>
    <phoneticPr fontId="3" type="noConversion"/>
  </si>
  <si>
    <t>=</t>
  </si>
  <si>
    <t>※ 조달청 연도초기준</t>
    <phoneticPr fontId="3" type="noConversion"/>
  </si>
  <si>
    <t>경유 :</t>
    <phoneticPr fontId="90" type="noConversion"/>
  </si>
  <si>
    <t>재 료 비:</t>
    <phoneticPr fontId="3" type="noConversion"/>
  </si>
  <si>
    <t>2. 가로등 신설</t>
    <phoneticPr fontId="3" type="noConversion"/>
  </si>
  <si>
    <t xml:space="preserve">  가. 등주높이 및 작업 조건별 장비 사용료</t>
    <phoneticPr fontId="3" type="noConversion"/>
  </si>
  <si>
    <t>나. 기계화 설치에 따른 노무비</t>
    <phoneticPr fontId="3" type="noConversion"/>
  </si>
  <si>
    <t>구          분</t>
  </si>
  <si>
    <t>장비사용</t>
    <phoneticPr fontId="3" type="noConversion"/>
  </si>
  <si>
    <t>재료비</t>
    <phoneticPr fontId="3" type="noConversion"/>
  </si>
  <si>
    <t>인건비</t>
    <phoneticPr fontId="3" type="noConversion"/>
  </si>
  <si>
    <t>기계경비</t>
    <phoneticPr fontId="3" type="noConversion"/>
  </si>
  <si>
    <t>비  고</t>
    <phoneticPr fontId="3" type="noConversion"/>
  </si>
  <si>
    <t>구     분</t>
    <phoneticPr fontId="3" type="noConversion"/>
  </si>
  <si>
    <t>H=5∼7m</t>
    <phoneticPr fontId="3" type="noConversion"/>
  </si>
  <si>
    <t>H=8∼9m</t>
  </si>
  <si>
    <t>H=10∼12m</t>
  </si>
  <si>
    <t>시간당 비용</t>
  </si>
  <si>
    <t>시간(분)</t>
    <phoneticPr fontId="3" type="noConversion"/>
  </si>
  <si>
    <t>기 준</t>
    <phoneticPr fontId="3" type="noConversion"/>
  </si>
  <si>
    <t>인건비</t>
  </si>
  <si>
    <t>내선전공</t>
    <phoneticPr fontId="3" type="noConversion"/>
  </si>
  <si>
    <t>양호(0.9)</t>
    <phoneticPr fontId="3" type="noConversion"/>
  </si>
  <si>
    <t>기     준</t>
    <phoneticPr fontId="3" type="noConversion"/>
  </si>
  <si>
    <t xml:space="preserve">  H=5∼7m</t>
    <phoneticPr fontId="3" type="noConversion"/>
  </si>
  <si>
    <t>보통(0.7)</t>
    <phoneticPr fontId="3" type="noConversion"/>
  </si>
  <si>
    <t>양     호</t>
  </si>
  <si>
    <t>불량(0.6)</t>
    <phoneticPr fontId="3" type="noConversion"/>
  </si>
  <si>
    <t>보     통</t>
  </si>
  <si>
    <t>불     량</t>
  </si>
  <si>
    <t xml:space="preserve">  H=8∼9m</t>
  </si>
  <si>
    <t xml:space="preserve">  H=10∼12m</t>
  </si>
  <si>
    <t>*. 기타사항</t>
    <phoneticPr fontId="3" type="noConversion"/>
  </si>
  <si>
    <t>가. 현장 교통정리 필요시 보통인부(본당 0.13인) 별도 계상</t>
    <phoneticPr fontId="3" type="noConversion"/>
  </si>
  <si>
    <t>구             분</t>
  </si>
  <si>
    <t>재료비</t>
  </si>
  <si>
    <t>노무비</t>
  </si>
  <si>
    <t>경  비</t>
  </si>
  <si>
    <t>나. 본 계산시 크레인트럭 운반경비는 무시(필요시 별도 추가)</t>
    <phoneticPr fontId="3" type="noConversion"/>
  </si>
  <si>
    <t>양호</t>
    <phoneticPr fontId="3" type="noConversion"/>
  </si>
  <si>
    <t>다. 등주조립에 따른 인건비 계산은 전기품셈 5-26-1,5-27,5-19항 참조.</t>
    <phoneticPr fontId="3" type="noConversion"/>
  </si>
  <si>
    <t>마. 등구류 설치는 기계설치의 60%를 별도 계상</t>
    <phoneticPr fontId="3" type="noConversion"/>
  </si>
  <si>
    <t>계</t>
    <phoneticPr fontId="10" type="noConversion"/>
  </si>
  <si>
    <t>노 무 비</t>
    <phoneticPr fontId="10" type="noConversion"/>
  </si>
  <si>
    <t>재 료 비</t>
    <phoneticPr fontId="10" type="noConversion"/>
  </si>
  <si>
    <t>경  비</t>
    <phoneticPr fontId="10" type="noConversion"/>
  </si>
  <si>
    <t>장비사용시간 0.43hr(=60*0.43=25.8), Tc=25.8분, F=0.9, T=Tc/F=28.67분</t>
    <phoneticPr fontId="10" type="noConversion"/>
  </si>
  <si>
    <t>재료비:</t>
    <phoneticPr fontId="10" type="noConversion"/>
  </si>
  <si>
    <t xml:space="preserve">× 28.67 / 60  </t>
    <phoneticPr fontId="90" type="noConversion"/>
  </si>
  <si>
    <t>=</t>
    <phoneticPr fontId="10" type="noConversion"/>
  </si>
  <si>
    <t xml:space="preserve"> </t>
    <phoneticPr fontId="10" type="noConversion"/>
  </si>
  <si>
    <t>노무비:</t>
    <phoneticPr fontId="10" type="noConversion"/>
  </si>
  <si>
    <t>경  비:</t>
    <phoneticPr fontId="10" type="noConversion"/>
  </si>
  <si>
    <t>소    계</t>
    <phoneticPr fontId="10" type="noConversion"/>
  </si>
  <si>
    <t>내선전공:</t>
    <phoneticPr fontId="10" type="noConversion"/>
  </si>
  <si>
    <t>× 0.08</t>
    <phoneticPr fontId="10" type="noConversion"/>
  </si>
  <si>
    <t>보통인부:</t>
    <phoneticPr fontId="10" type="noConversion"/>
  </si>
  <si>
    <t>× 0.19</t>
    <phoneticPr fontId="10" type="noConversion"/>
  </si>
  <si>
    <t>합   계</t>
    <phoneticPr fontId="10" type="noConversion"/>
  </si>
  <si>
    <t>재료비:</t>
    <phoneticPr fontId="10" type="noConversion"/>
  </si>
  <si>
    <t>=</t>
    <phoneticPr fontId="10" type="noConversion"/>
  </si>
  <si>
    <t>노무비:</t>
    <phoneticPr fontId="10" type="noConversion"/>
  </si>
  <si>
    <t>경  비:</t>
    <phoneticPr fontId="10" type="noConversion"/>
  </si>
  <si>
    <t>3. 설치노무비(전5-27-1)</t>
    <phoneticPr fontId="10" type="noConversion"/>
  </si>
  <si>
    <t>◈ 터   파   기 : ㎥당</t>
    <phoneticPr fontId="10" type="noConversion"/>
  </si>
  <si>
    <t>,</t>
    <phoneticPr fontId="10" type="noConversion"/>
  </si>
  <si>
    <t>(</t>
    <phoneticPr fontId="10" type="noConversion"/>
  </si>
  <si>
    <t>/Q )</t>
    <phoneticPr fontId="10" type="noConversion"/>
  </si>
  <si>
    <t>*</t>
    <phoneticPr fontId="10" type="noConversion"/>
  </si>
  <si>
    <t xml:space="preserve">소  계                                                                          </t>
    <phoneticPr fontId="10" type="noConversion"/>
  </si>
  <si>
    <t xml:space="preserve"> \/㎥</t>
    <phoneticPr fontId="10" type="noConversion"/>
  </si>
  <si>
    <t>◈ 되메우기 및 다짐 : ㎥당</t>
    <phoneticPr fontId="10" type="noConversion"/>
  </si>
  <si>
    <t xml:space="preserve">* </t>
    <phoneticPr fontId="10" type="noConversion"/>
  </si>
  <si>
    <t xml:space="preserve">소  계 </t>
    <phoneticPr fontId="10" type="noConversion"/>
  </si>
  <si>
    <t>소  계</t>
    <phoneticPr fontId="10" type="noConversion"/>
  </si>
  <si>
    <t>퇴 직 공 제 부 금 비</t>
    <phoneticPr fontId="3" type="noConversion"/>
  </si>
  <si>
    <t>직 접 노 무 비 의</t>
    <phoneticPr fontId="8" type="noConversion"/>
  </si>
  <si>
    <t>경유</t>
  </si>
  <si>
    <t>일반기계운전사</t>
    <phoneticPr fontId="10" type="noConversion"/>
  </si>
  <si>
    <t>잡    품</t>
    <phoneticPr fontId="10" type="noConversion"/>
  </si>
  <si>
    <t>휘발유</t>
    <phoneticPr fontId="10" type="noConversion"/>
  </si>
  <si>
    <t>*. 설치비 : 가 + 나</t>
    <phoneticPr fontId="3" type="noConversion"/>
  </si>
  <si>
    <t>조달수수료</t>
    <phoneticPr fontId="10" type="noConversion"/>
  </si>
  <si>
    <t>%</t>
    <phoneticPr fontId="90" type="noConversion"/>
  </si>
  <si>
    <t>합     계</t>
    <phoneticPr fontId="10" type="noConversion"/>
  </si>
  <si>
    <t>적용금액</t>
    <phoneticPr fontId="10" type="noConversion"/>
  </si>
  <si>
    <t>형틀목공</t>
  </si>
  <si>
    <t>터 파 기(토사)</t>
  </si>
  <si>
    <t>건설기계운전사</t>
  </si>
  <si>
    <t>화물차운전사</t>
    <phoneticPr fontId="90" type="noConversion"/>
  </si>
  <si>
    <t>화물차운전사</t>
  </si>
  <si>
    <t>보통인부:</t>
    <phoneticPr fontId="90" type="noConversion"/>
  </si>
  <si>
    <t>식</t>
  </si>
  <si>
    <t>규    격</t>
    <phoneticPr fontId="10" type="noConversion"/>
  </si>
  <si>
    <t>수량</t>
    <phoneticPr fontId="10" type="noConversion"/>
  </si>
  <si>
    <t>재  료  비</t>
  </si>
  <si>
    <t>노  무  비</t>
  </si>
  <si>
    <t xml:space="preserve">경       비 </t>
  </si>
  <si>
    <t xml:space="preserve"> 1) 한전불입금 (한국전력전기공급규정)</t>
    <phoneticPr fontId="8" type="noConversion"/>
  </si>
  <si>
    <t xml:space="preserve">    (가) 공사비 산출</t>
    <phoneticPr fontId="8" type="noConversion"/>
  </si>
  <si>
    <t>5KW까지</t>
    <phoneticPr fontId="8" type="noConversion"/>
  </si>
  <si>
    <t>kW</t>
    <phoneticPr fontId="8" type="noConversion"/>
  </si>
  <si>
    <t>5KW초과</t>
    <phoneticPr fontId="8" type="noConversion"/>
  </si>
  <si>
    <t>기존 고압수전</t>
    <phoneticPr fontId="10" type="noConversion"/>
  </si>
  <si>
    <t>철거에 따른 차감</t>
    <phoneticPr fontId="10" type="noConversion"/>
  </si>
  <si>
    <t>합   계</t>
    <phoneticPr fontId="8" type="noConversion"/>
  </si>
  <si>
    <t xml:space="preserve"> 2) 사용전 검사비(전기안전관리공사검사규정)</t>
    <phoneticPr fontId="8" type="noConversion"/>
  </si>
  <si>
    <t xml:space="preserve">  (1) 기 본 료-저압</t>
    <phoneticPr fontId="8" type="noConversion"/>
  </si>
  <si>
    <t xml:space="preserve">  (2) 전기용량에 따른 검사비 (저압)</t>
    <phoneticPr fontId="8" type="noConversion"/>
  </si>
  <si>
    <t xml:space="preserve">    (나) 검사비 산출</t>
    <phoneticPr fontId="8" type="noConversion"/>
  </si>
  <si>
    <t xml:space="preserve">           동력</t>
    <phoneticPr fontId="90" type="noConversion"/>
  </si>
  <si>
    <t>합계</t>
    <phoneticPr fontId="8" type="noConversion"/>
  </si>
  <si>
    <t>소  계</t>
    <phoneticPr fontId="8" type="noConversion"/>
  </si>
  <si>
    <t>부가가치세</t>
    <phoneticPr fontId="8" type="noConversion"/>
  </si>
  <si>
    <t>합  계</t>
    <phoneticPr fontId="8" type="noConversion"/>
  </si>
  <si>
    <t>적  용</t>
    <phoneticPr fontId="8" type="noConversion"/>
  </si>
  <si>
    <t>지중</t>
    <phoneticPr fontId="90" type="noConversion"/>
  </si>
  <si>
    <t>가공</t>
    <phoneticPr fontId="90" type="noConversion"/>
  </si>
  <si>
    <t xml:space="preserve">         동력(저압반)</t>
    <phoneticPr fontId="90" type="noConversion"/>
  </si>
  <si>
    <t xml:space="preserve">         동력(가로등제어반)</t>
    <phoneticPr fontId="90" type="noConversion"/>
  </si>
  <si>
    <t>4. 한전표준공사비</t>
    <phoneticPr fontId="10" type="noConversion"/>
  </si>
  <si>
    <t>산근 2호표</t>
  </si>
  <si>
    <t>제어반</t>
    <phoneticPr fontId="4" type="noConversion"/>
  </si>
  <si>
    <t>고  재  처  리  비</t>
    <phoneticPr fontId="3" type="noConversion"/>
  </si>
  <si>
    <t>공   급    가   액</t>
    <phoneticPr fontId="3" type="noConversion"/>
  </si>
  <si>
    <t>터파기 (기계90%+인력10%) ㎥ 당</t>
    <phoneticPr fontId="10" type="noConversion"/>
  </si>
  <si>
    <t>1. 기    계(백호우 0.7㎥ : 90%)</t>
    <phoneticPr fontId="10" type="noConversion"/>
  </si>
  <si>
    <t xml:space="preserve"> q = </t>
    <phoneticPr fontId="10" type="noConversion"/>
  </si>
  <si>
    <t>㎥</t>
    <phoneticPr fontId="10" type="noConversion"/>
  </si>
  <si>
    <t xml:space="preserve">f = </t>
    <phoneticPr fontId="10" type="noConversion"/>
  </si>
  <si>
    <t>1 / 1.25</t>
    <phoneticPr fontId="10" type="noConversion"/>
  </si>
  <si>
    <t>k =</t>
    <phoneticPr fontId="10" type="noConversion"/>
  </si>
  <si>
    <t xml:space="preserve">  E = </t>
    <phoneticPr fontId="10" type="noConversion"/>
  </si>
  <si>
    <t>0.65 - 0.05</t>
    <phoneticPr fontId="10" type="noConversion"/>
  </si>
  <si>
    <t>Cm =</t>
    <phoneticPr fontId="10" type="noConversion"/>
  </si>
  <si>
    <t>sec(90)</t>
    <phoneticPr fontId="10" type="noConversion"/>
  </si>
  <si>
    <t xml:space="preserve">  Q = </t>
    <phoneticPr fontId="10" type="noConversion"/>
  </si>
  <si>
    <t xml:space="preserve">3600 x q x k x f x E / Cm = </t>
    <phoneticPr fontId="10" type="noConversion"/>
  </si>
  <si>
    <t>㎥/hr</t>
    <phoneticPr fontId="10" type="noConversion"/>
  </si>
  <si>
    <t xml:space="preserve"> =</t>
  </si>
  <si>
    <t>2. 인  력(10%)</t>
    <phoneticPr fontId="10" type="noConversion"/>
  </si>
  <si>
    <t>0.20 * 0.1</t>
  </si>
  <si>
    <t>되메우기 및 다짐 (기계90%+인력10%) ㎥ 당</t>
    <phoneticPr fontId="10" type="noConversion"/>
  </si>
  <si>
    <t xml:space="preserve">  1) 기계 0.7BH : 90%</t>
    <phoneticPr fontId="10" type="noConversion"/>
  </si>
  <si>
    <t xml:space="preserve">  2) 인 력 : 10%</t>
    <phoneticPr fontId="10" type="noConversion"/>
  </si>
  <si>
    <t>2면</t>
    <phoneticPr fontId="90" type="noConversion"/>
  </si>
  <si>
    <t>조</t>
    <phoneticPr fontId="10" type="noConversion"/>
  </si>
  <si>
    <t>소      계</t>
    <phoneticPr fontId="10" type="noConversion"/>
  </si>
  <si>
    <t>(천단위 미만 절상)</t>
    <phoneticPr fontId="90" type="noConversion"/>
  </si>
  <si>
    <t>m3</t>
  </si>
  <si>
    <t>m2</t>
  </si>
  <si>
    <t>EA</t>
  </si>
  <si>
    <t>차량등용</t>
  </si>
  <si>
    <t>보행등용</t>
  </si>
  <si>
    <t>m</t>
  </si>
  <si>
    <t>대</t>
    <phoneticPr fontId="10" type="noConversion"/>
  </si>
  <si>
    <t>◇ 콘크리트 :</t>
  </si>
  <si>
    <t xml:space="preserve">◇ 터파기   :  </t>
  </si>
  <si>
    <t>◇ 거푸집   :</t>
  </si>
  <si>
    <t>◇ 되메우기 :</t>
  </si>
  <si>
    <t>◇ 잔토처리 :</t>
  </si>
  <si>
    <t>토  목  산  출  근  거</t>
    <phoneticPr fontId="10" type="noConversion"/>
  </si>
  <si>
    <t>GPS식</t>
    <phoneticPr fontId="10" type="noConversion"/>
  </si>
  <si>
    <t>M24</t>
  </si>
  <si>
    <t>Φ125×6m</t>
    <phoneticPr fontId="10" type="noConversion"/>
  </si>
  <si>
    <t>Φ300mm</t>
    <phoneticPr fontId="10" type="noConversion"/>
  </si>
  <si>
    <t>경찰청표준</t>
    <phoneticPr fontId="10" type="noConversion"/>
  </si>
  <si>
    <t>3. 가로등 설치비</t>
    <phoneticPr fontId="3" type="noConversion"/>
  </si>
  <si>
    <t xml:space="preserve"> </t>
    <phoneticPr fontId="90" type="noConversion"/>
  </si>
  <si>
    <t>산근 6호표</t>
  </si>
  <si>
    <t xml:space="preserve">   합  계  </t>
    <phoneticPr fontId="10" type="noConversion"/>
  </si>
  <si>
    <t>2. 소모자재(주재료비의 11%)</t>
    <phoneticPr fontId="10" type="noConversion"/>
  </si>
  <si>
    <t>1. 합판거푸집(재료비의 32.7%)</t>
    <phoneticPr fontId="10" type="noConversion"/>
  </si>
  <si>
    <t>합판거푸집 (6회사용) ㎡ 당</t>
    <phoneticPr fontId="10" type="noConversion"/>
  </si>
  <si>
    <t>) *</t>
    <phoneticPr fontId="10" type="noConversion"/>
  </si>
  <si>
    <t>+</t>
    <phoneticPr fontId="10" type="noConversion"/>
  </si>
  <si>
    <t>사용고재(합판+각재))</t>
    <phoneticPr fontId="10" type="noConversion"/>
  </si>
  <si>
    <t>형틀목공</t>
    <phoneticPr fontId="10" type="noConversion"/>
  </si>
  <si>
    <t>각 재 :</t>
    <phoneticPr fontId="10" type="noConversion"/>
  </si>
  <si>
    <t>합 판 :</t>
    <phoneticPr fontId="10" type="noConversion"/>
  </si>
  <si>
    <t>합판거푸집 (1회사용) ㎡ 당</t>
    <phoneticPr fontId="10" type="noConversion"/>
  </si>
  <si>
    <t xml:space="preserve">                </t>
  </si>
  <si>
    <t xml:space="preserve"> 1. 인건비</t>
    <phoneticPr fontId="10" type="noConversion"/>
  </si>
  <si>
    <t>잔토처리 ㎥ 당</t>
    <phoneticPr fontId="10" type="noConversion"/>
  </si>
  <si>
    <t>콘크리트공</t>
    <phoneticPr fontId="10" type="noConversion"/>
  </si>
  <si>
    <t xml:space="preserve"> 2. 인건비</t>
    <phoneticPr fontId="10" type="noConversion"/>
  </si>
  <si>
    <t>레 미 콘 타 설 (무근구조물) ㎥ 당</t>
    <phoneticPr fontId="10" type="noConversion"/>
  </si>
  <si>
    <t>㎡</t>
  </si>
  <si>
    <t>6회사용</t>
  </si>
  <si>
    <t>합판거푸집(6회)</t>
  </si>
  <si>
    <t>산근 5호표</t>
  </si>
  <si>
    <t>1회사용</t>
  </si>
  <si>
    <t>합판거푸집(1회)</t>
  </si>
  <si>
    <t>산근 4호표</t>
  </si>
  <si>
    <t>잔토처리</t>
  </si>
  <si>
    <t>레미콘 타설</t>
  </si>
  <si>
    <t>가로등 설치비 산출기초</t>
    <phoneticPr fontId="3" type="noConversion"/>
  </si>
  <si>
    <t>차량철주(용융도금)</t>
    <phoneticPr fontId="10" type="noConversion"/>
  </si>
  <si>
    <t>Φ250×8m</t>
    <phoneticPr fontId="10" type="noConversion"/>
  </si>
  <si>
    <t>차량철주부착대(용융도금)</t>
    <phoneticPr fontId="10" type="noConversion"/>
  </si>
  <si>
    <t>9m</t>
    <phoneticPr fontId="10" type="noConversion"/>
  </si>
  <si>
    <t>5m</t>
    <phoneticPr fontId="10" type="noConversion"/>
  </si>
  <si>
    <t>Φ200×8m</t>
    <phoneticPr fontId="10" type="noConversion"/>
  </si>
  <si>
    <t>7m</t>
    <phoneticPr fontId="10" type="noConversion"/>
  </si>
  <si>
    <t>차량철주앙카</t>
    <phoneticPr fontId="10" type="noConversion"/>
  </si>
  <si>
    <t>EA</t>
    <phoneticPr fontId="10" type="noConversion"/>
  </si>
  <si>
    <t>산근 3호표</t>
  </si>
  <si>
    <t>14×1000㎜</t>
    <phoneticPr fontId="10" type="noConversion"/>
  </si>
  <si>
    <t>차량철주앙카</t>
  </si>
  <si>
    <t>보행철주(용융도금)</t>
    <phoneticPr fontId="10" type="noConversion"/>
  </si>
  <si>
    <t>1면4색LED차량등</t>
    <phoneticPr fontId="10" type="noConversion"/>
  </si>
  <si>
    <t>1면3색LED차량등</t>
    <phoneticPr fontId="10" type="noConversion"/>
  </si>
  <si>
    <t>1면2색LED경보등</t>
    <phoneticPr fontId="10" type="noConversion"/>
  </si>
  <si>
    <t>1면2색LED보행등</t>
    <phoneticPr fontId="10" type="noConversion"/>
  </si>
  <si>
    <t>보행자잔여시간표시기</t>
    <phoneticPr fontId="10" type="noConversion"/>
  </si>
  <si>
    <t>숫자형</t>
    <phoneticPr fontId="10" type="noConversion"/>
  </si>
  <si>
    <t>교통신호제어기</t>
    <phoneticPr fontId="10" type="noConversion"/>
  </si>
  <si>
    <t>2방5호</t>
    <phoneticPr fontId="10" type="noConversion"/>
  </si>
  <si>
    <t>전원선</t>
    <phoneticPr fontId="10" type="noConversion"/>
  </si>
  <si>
    <t>신호선</t>
    <phoneticPr fontId="10" type="noConversion"/>
  </si>
  <si>
    <t>FR-CVV2.5×5C</t>
    <phoneticPr fontId="10" type="noConversion"/>
  </si>
  <si>
    <t>m</t>
    <phoneticPr fontId="10" type="noConversion"/>
  </si>
  <si>
    <t>LED투광등</t>
  </si>
  <si>
    <t>100W</t>
    <phoneticPr fontId="10" type="noConversion"/>
  </si>
  <si>
    <t>누전차단기</t>
    <phoneticPr fontId="10" type="noConversion"/>
  </si>
  <si>
    <t>투광등점멸기</t>
    <phoneticPr fontId="10" type="noConversion"/>
  </si>
  <si>
    <t>접지동봉</t>
    <phoneticPr fontId="10" type="noConversion"/>
  </si>
  <si>
    <t>접지선</t>
  </si>
  <si>
    <t>물가자료</t>
    <phoneticPr fontId="10" type="noConversion"/>
  </si>
  <si>
    <t>물가정보(2025년6월)</t>
    <phoneticPr fontId="10" type="noConversion"/>
  </si>
  <si>
    <t>거래가격</t>
    <phoneticPr fontId="10" type="noConversion"/>
  </si>
  <si>
    <t>기타단가</t>
    <phoneticPr fontId="10" type="noConversion"/>
  </si>
  <si>
    <t>적용단가</t>
    <phoneticPr fontId="10" type="noConversion"/>
  </si>
  <si>
    <t>비 고</t>
    <phoneticPr fontId="10" type="noConversion"/>
  </si>
  <si>
    <t>PAGE</t>
    <phoneticPr fontId="10" type="noConversion"/>
  </si>
  <si>
    <t>단가</t>
    <phoneticPr fontId="10" type="noConversion"/>
  </si>
  <si>
    <t>견적1</t>
    <phoneticPr fontId="10" type="noConversion"/>
  </si>
  <si>
    <t>[23052091]</t>
    <phoneticPr fontId="10" type="noConversion"/>
  </si>
  <si>
    <t>[23052089]</t>
    <phoneticPr fontId="10" type="noConversion"/>
  </si>
  <si>
    <t>[23052087]</t>
    <phoneticPr fontId="10" type="noConversion"/>
  </si>
  <si>
    <t>11m</t>
    <phoneticPr fontId="10" type="noConversion"/>
  </si>
  <si>
    <t>[23052078]</t>
    <phoneticPr fontId="10" type="noConversion"/>
  </si>
  <si>
    <t>[23052074]</t>
    <phoneticPr fontId="10" type="noConversion"/>
  </si>
  <si>
    <t>[23052070]</t>
    <phoneticPr fontId="10" type="noConversion"/>
  </si>
  <si>
    <t>[23052066]</t>
    <phoneticPr fontId="10" type="noConversion"/>
  </si>
  <si>
    <t>[21974858]</t>
    <phoneticPr fontId="10" type="noConversion"/>
  </si>
  <si>
    <t>1면3색(좌)LED차량등</t>
    <phoneticPr fontId="10" type="noConversion"/>
  </si>
  <si>
    <t>[21974855]</t>
    <phoneticPr fontId="10" type="noConversion"/>
  </si>
  <si>
    <t>[21974866]</t>
    <phoneticPr fontId="10" type="noConversion"/>
  </si>
  <si>
    <t>[21974853]</t>
    <phoneticPr fontId="10" type="noConversion"/>
  </si>
  <si>
    <t>[21974859]</t>
    <phoneticPr fontId="10" type="noConversion"/>
  </si>
  <si>
    <t>[22781987]</t>
    <phoneticPr fontId="10" type="noConversion"/>
  </si>
  <si>
    <t>[22673308]</t>
    <phoneticPr fontId="10" type="noConversion"/>
  </si>
  <si>
    <t>무인교통감시장치</t>
    <phoneticPr fontId="10" type="noConversion"/>
  </si>
  <si>
    <t>KATES-I9BH-TP2(현장설치도)</t>
    <phoneticPr fontId="10" type="noConversion"/>
  </si>
  <si>
    <t>[25324729]</t>
    <phoneticPr fontId="10" type="noConversion"/>
  </si>
  <si>
    <t>Φ150×1.2m</t>
    <phoneticPr fontId="10" type="noConversion"/>
  </si>
  <si>
    <t>Φ200×1.5m</t>
    <phoneticPr fontId="42" type="noConversion"/>
  </si>
  <si>
    <t>Φ250×1.8m</t>
    <phoneticPr fontId="42" type="noConversion"/>
  </si>
  <si>
    <t>Φ350</t>
    <phoneticPr fontId="42" type="noConversion"/>
  </si>
  <si>
    <t>보행철주앙카</t>
    <phoneticPr fontId="42" type="noConversion"/>
  </si>
  <si>
    <t>Φ125×0.8m</t>
    <phoneticPr fontId="42" type="noConversion"/>
  </si>
  <si>
    <t>볼트캡</t>
  </si>
  <si>
    <t>보호금구</t>
    <phoneticPr fontId="42" type="noConversion"/>
  </si>
  <si>
    <t>조</t>
    <phoneticPr fontId="42" type="noConversion"/>
  </si>
  <si>
    <t>애자</t>
  </si>
  <si>
    <t>75×65</t>
  </si>
  <si>
    <t/>
  </si>
  <si>
    <t>암타이밴드</t>
  </si>
  <si>
    <t>제어기좌대</t>
    <phoneticPr fontId="42" type="noConversion"/>
  </si>
  <si>
    <t>철주부착형</t>
    <phoneticPr fontId="42" type="noConversion"/>
  </si>
  <si>
    <t>전원선</t>
  </si>
  <si>
    <t>FW-CV4×2C</t>
    <phoneticPr fontId="10" type="noConversion"/>
  </si>
  <si>
    <t>FW-CV6×2C</t>
    <phoneticPr fontId="10" type="noConversion"/>
  </si>
  <si>
    <t>FW-CV10×2C</t>
    <phoneticPr fontId="10" type="noConversion"/>
  </si>
  <si>
    <t>스텐인리스와이어로프</t>
  </si>
  <si>
    <t>7×7</t>
  </si>
  <si>
    <t>앙카볼트</t>
    <phoneticPr fontId="10" type="noConversion"/>
  </si>
  <si>
    <t>Ø13mm이하, M12</t>
    <phoneticPr fontId="10" type="noConversion"/>
  </si>
  <si>
    <t>F-CV6×2C</t>
    <phoneticPr fontId="10" type="noConversion"/>
  </si>
  <si>
    <t>통신선</t>
    <phoneticPr fontId="10" type="noConversion"/>
  </si>
  <si>
    <t>F-CVV-S1.5×2C</t>
    <phoneticPr fontId="10" type="noConversion"/>
  </si>
  <si>
    <t>F-CVV-S1.5×4C</t>
    <phoneticPr fontId="10" type="noConversion"/>
  </si>
  <si>
    <t>EA</t>
    <phoneticPr fontId="163" type="noConversion"/>
  </si>
  <si>
    <t>[25565674]</t>
    <phoneticPr fontId="10" type="noConversion"/>
  </si>
  <si>
    <t>레미콘</t>
  </si>
  <si>
    <t>25-210-08</t>
  </si>
  <si>
    <t>부산/25/6월</t>
    <phoneticPr fontId="10" type="noConversion"/>
  </si>
  <si>
    <t>25-18-120</t>
    <phoneticPr fontId="10" type="noConversion"/>
  </si>
  <si>
    <t>부산 24/5월</t>
    <phoneticPr fontId="10" type="noConversion"/>
  </si>
  <si>
    <t>합판(내수1급)</t>
    <phoneticPr fontId="10" type="noConversion"/>
  </si>
  <si>
    <t>12x1220x2440mm(㎡)</t>
    <phoneticPr fontId="10" type="noConversion"/>
  </si>
  <si>
    <t>부산 25/6월</t>
    <phoneticPr fontId="10" type="noConversion"/>
  </si>
  <si>
    <t>각재</t>
  </si>
  <si>
    <t>30×30×3600mm</t>
    <phoneticPr fontId="10" type="noConversion"/>
  </si>
  <si>
    <t>3.6×3.6×3.6</t>
  </si>
  <si>
    <t>부산/24/8월</t>
    <phoneticPr fontId="10" type="noConversion"/>
  </si>
  <si>
    <t>F-GV6SQ</t>
  </si>
  <si>
    <t>볼트</t>
    <phoneticPr fontId="10" type="noConversion"/>
  </si>
  <si>
    <t>기초앙카볼트</t>
    <phoneticPr fontId="10" type="noConversion"/>
  </si>
  <si>
    <t>M24×800</t>
    <phoneticPr fontId="10" type="noConversion"/>
  </si>
  <si>
    <t>측주식6EA</t>
    <phoneticPr fontId="10" type="noConversion"/>
  </si>
  <si>
    <t>M36×1000</t>
    <phoneticPr fontId="10" type="noConversion"/>
  </si>
  <si>
    <r>
      <t>이정표8</t>
    </r>
    <r>
      <rPr>
        <sz val="12"/>
        <rFont val="바탕체"/>
        <family val="1"/>
        <charset val="129"/>
      </rPr>
      <t>EA</t>
    </r>
    <phoneticPr fontId="10" type="noConversion"/>
  </si>
  <si>
    <t>경유</t>
    <phoneticPr fontId="10" type="noConversion"/>
  </si>
  <si>
    <t>연료</t>
    <phoneticPr fontId="10" type="noConversion"/>
  </si>
  <si>
    <t>ℓ</t>
    <phoneticPr fontId="10" type="noConversion"/>
  </si>
  <si>
    <t>조달청2025.04.01.고시</t>
    <phoneticPr fontId="10" type="noConversion"/>
  </si>
  <si>
    <t>※ 조달청 기준</t>
    <phoneticPr fontId="3" type="noConversion"/>
  </si>
  <si>
    <t>라. 현장상태(양호, 보통, 불량)는 전기품셈 1.34(다) 참조.</t>
    <phoneticPr fontId="3" type="noConversion"/>
  </si>
  <si>
    <t xml:space="preserve">  기초 설치 일위대가표 (개 당) (H=1200이하,  작업계수 F=0.9)</t>
    <phoneticPr fontId="10" type="noConversion"/>
  </si>
  <si>
    <t>× 28.67/60×0.24%</t>
    <phoneticPr fontId="90" type="noConversion"/>
  </si>
  <si>
    <t>※ 노임적용 : 2026년 상반기 노임</t>
    <phoneticPr fontId="3" type="noConversion"/>
  </si>
  <si>
    <t>작업계수 1.0기준으로 잡고 양호상태 0.9로 계산</t>
    <phoneticPr fontId="90" type="noConversion"/>
  </si>
  <si>
    <t>1. 굴착기(무한궤도,0.7 ㎥)적용</t>
    <phoneticPr fontId="10" type="noConversion"/>
  </si>
  <si>
    <t>2. 래머[굴착기의 24%] (전5-27-1)</t>
    <phoneticPr fontId="10" type="noConversion"/>
  </si>
  <si>
    <t>5-27-1 4. 장비사용시간 굴삭기 기준, 래머는 굴삭기의 24% 별도 계상</t>
    <phoneticPr fontId="90" type="noConversion"/>
  </si>
  <si>
    <t>석  면  분  담  금</t>
    <phoneticPr fontId="3" type="noConversion"/>
  </si>
  <si>
    <t>임 금 채 권 부 담 금</t>
    <phoneticPr fontId="3" type="noConversion"/>
  </si>
  <si>
    <t>H=8M</t>
    <phoneticPr fontId="90" type="noConversion"/>
  </si>
  <si>
    <t>3. 가로등 재사용 철거비(설치비의 80%)</t>
    <phoneticPr fontId="3" type="noConversion"/>
  </si>
  <si>
    <t>*. 철거비 : (가 + 나)*80%</t>
    <phoneticPr fontId="3" type="noConversion"/>
  </si>
  <si>
    <t>가로등 재사용 철거비 산출기초</t>
    <phoneticPr fontId="3" type="noConversion"/>
  </si>
  <si>
    <t>토목단가산출 목록표</t>
    <phoneticPr fontId="10" type="noConversion"/>
  </si>
  <si>
    <t>산근 1호표</t>
    <phoneticPr fontId="10" type="noConversion"/>
  </si>
  <si>
    <t>무근구조물, 25-18-80</t>
    <phoneticPr fontId="90" type="noConversion"/>
  </si>
  <si>
    <t>산근 7호표</t>
  </si>
  <si>
    <t>산근 8호표</t>
  </si>
  <si>
    <t>무근콘크리트깨기 깨기</t>
    <phoneticPr fontId="90" type="noConversion"/>
  </si>
  <si>
    <t>T=30cm미만 0.7B/H</t>
  </si>
  <si>
    <t>산근 9호표</t>
  </si>
  <si>
    <t>폐기물 상차</t>
  </si>
  <si>
    <t>0.7B/H(무한궤도)</t>
  </si>
  <si>
    <t>폐콘크리트 운반</t>
  </si>
  <si>
    <t>D/T24ton+0.7B/H</t>
  </si>
  <si>
    <t>1. 되메우기(0.7BH+램머80㎏ : 90%)</t>
    <phoneticPr fontId="10" type="noConversion"/>
  </si>
  <si>
    <t>2. 다    짐(램머 80㎏)</t>
    <phoneticPr fontId="10" type="noConversion"/>
  </si>
  <si>
    <t>A =</t>
    <phoneticPr fontId="10" type="noConversion"/>
  </si>
  <si>
    <t>0.28*0.33</t>
    <phoneticPr fontId="10" type="noConversion"/>
  </si>
  <si>
    <t>N =</t>
    <phoneticPr fontId="10" type="noConversion"/>
  </si>
  <si>
    <t>회/HR</t>
  </si>
  <si>
    <t>H =</t>
    <phoneticPr fontId="10" type="noConversion"/>
  </si>
  <si>
    <t>M ,</t>
    <phoneticPr fontId="10" type="noConversion"/>
  </si>
  <si>
    <t>f =</t>
    <phoneticPr fontId="10" type="noConversion"/>
  </si>
  <si>
    <t>E =</t>
    <phoneticPr fontId="10" type="noConversion"/>
  </si>
  <si>
    <t>P =</t>
    <phoneticPr fontId="10" type="noConversion"/>
  </si>
  <si>
    <t>회</t>
    <phoneticPr fontId="10" type="noConversion"/>
  </si>
  <si>
    <t>Q =</t>
    <phoneticPr fontId="10" type="noConversion"/>
  </si>
  <si>
    <t>A x N x H x f x E / P =</t>
    <phoneticPr fontId="10" type="noConversion"/>
  </si>
  <si>
    <t>㎥/HR</t>
    <phoneticPr fontId="10" type="noConversion"/>
  </si>
  <si>
    <t xml:space="preserve"> 1. 레미콘(25-18-80)</t>
    <phoneticPr fontId="10" type="noConversion"/>
  </si>
  <si>
    <t xml:space="preserve">  =</t>
    <phoneticPr fontId="10" type="noConversion"/>
  </si>
  <si>
    <t>/</t>
    <phoneticPr fontId="90" type="noConversion"/>
  </si>
  <si>
    <t>(8*Q)</t>
    <phoneticPr fontId="10" type="noConversion"/>
  </si>
  <si>
    <t>무근콘크리트깨기 (T=30cm미만(0.7B/H)) ㎥ 당</t>
    <phoneticPr fontId="10" type="noConversion"/>
  </si>
  <si>
    <t>◈ 무근콘크리트깨기 (T=30cm미만(0.7B/H)) ㎥ 당</t>
    <phoneticPr fontId="10" type="noConversion"/>
  </si>
  <si>
    <t>Q1</t>
    <phoneticPr fontId="90" type="noConversion"/>
  </si>
  <si>
    <t>(3.3+5.9)/2</t>
    <phoneticPr fontId="90" type="noConversion"/>
  </si>
  <si>
    <t>1. 대형 브레이커(0.7㎥)+굴삭기(무한궤도)[0.7㎥]</t>
    <phoneticPr fontId="10" type="noConversion"/>
  </si>
  <si>
    <t>/Q1 )</t>
    <phoneticPr fontId="10" type="noConversion"/>
  </si>
  <si>
    <t xml:space="preserve">   +</t>
    <phoneticPr fontId="10" type="noConversion"/>
  </si>
  <si>
    <t>)/Q1</t>
    <phoneticPr fontId="10" type="noConversion"/>
  </si>
  <si>
    <t>2. 인  력</t>
    <phoneticPr fontId="10" type="noConversion"/>
  </si>
  <si>
    <t>3. 들어내기(백호우 0.7㎥)</t>
    <phoneticPr fontId="10" type="noConversion"/>
  </si>
  <si>
    <t>1 / 1.5</t>
    <phoneticPr fontId="10" type="noConversion"/>
  </si>
  <si>
    <t>,</t>
    <phoneticPr fontId="90" type="noConversion"/>
  </si>
  <si>
    <t xml:space="preserve">  Q2 = </t>
    <phoneticPr fontId="10" type="noConversion"/>
  </si>
  <si>
    <t>/Q2 )</t>
    <phoneticPr fontId="10" type="noConversion"/>
  </si>
  <si>
    <t>폐기물 상차(0.7B/H) ㎥ 당</t>
    <phoneticPr fontId="10" type="noConversion"/>
  </si>
  <si>
    <t>◈ 폐기물 상차(0.7B/H) ㎥ 당</t>
    <phoneticPr fontId="10" type="noConversion"/>
  </si>
  <si>
    <t>1. 기    계(백호우 0.7㎥)</t>
    <phoneticPr fontId="10" type="noConversion"/>
  </si>
  <si>
    <t>폐콘크리트 운반 (D/T24ton+0.7B/H) ㎥ 당</t>
    <phoneticPr fontId="10" type="noConversion"/>
  </si>
  <si>
    <t>◈폐콘크리트 운반 (D/T24ton+0.7B/H) ㎥ 당</t>
    <phoneticPr fontId="10" type="noConversion"/>
  </si>
  <si>
    <t>1.운반(D/T24ton)</t>
    <phoneticPr fontId="10" type="noConversion"/>
  </si>
  <si>
    <t>T =</t>
    <phoneticPr fontId="10" type="noConversion"/>
  </si>
  <si>
    <t>rt =</t>
    <phoneticPr fontId="10" type="noConversion"/>
  </si>
  <si>
    <t>L =</t>
    <phoneticPr fontId="10" type="noConversion"/>
  </si>
  <si>
    <t>q =</t>
    <phoneticPr fontId="10" type="noConversion"/>
  </si>
  <si>
    <t>T / rt * L</t>
    <phoneticPr fontId="10" type="noConversion"/>
  </si>
  <si>
    <t>qo =</t>
    <phoneticPr fontId="10" type="noConversion"/>
  </si>
  <si>
    <t>K =</t>
    <phoneticPr fontId="10" type="noConversion"/>
  </si>
  <si>
    <t>Cms =</t>
    <phoneticPr fontId="10" type="noConversion"/>
  </si>
  <si>
    <t>sec</t>
    <phoneticPr fontId="10" type="noConversion"/>
  </si>
  <si>
    <t>Es =</t>
    <phoneticPr fontId="10" type="noConversion"/>
  </si>
  <si>
    <t>q / (qo*K)</t>
    <phoneticPr fontId="10" type="noConversion"/>
  </si>
  <si>
    <t>회/대</t>
    <phoneticPr fontId="10" type="noConversion"/>
  </si>
  <si>
    <t>t1 =</t>
    <phoneticPr fontId="10" type="noConversion"/>
  </si>
  <si>
    <t>(Cms*N)/(60*Es)=</t>
    <phoneticPr fontId="10" type="noConversion"/>
  </si>
  <si>
    <t>min</t>
    <phoneticPr fontId="10" type="noConversion"/>
  </si>
  <si>
    <t>t2 =</t>
    <phoneticPr fontId="10" type="noConversion"/>
  </si>
  <si>
    <t>min(운반거리조건표)</t>
    <phoneticPr fontId="10" type="noConversion"/>
  </si>
  <si>
    <t>t3 =</t>
    <phoneticPr fontId="10" type="noConversion"/>
  </si>
  <si>
    <t>t4 =</t>
    <phoneticPr fontId="10" type="noConversion"/>
  </si>
  <si>
    <t xml:space="preserve">t5 = </t>
    <phoneticPr fontId="10" type="noConversion"/>
  </si>
  <si>
    <t>min(적재함 덮개)</t>
    <phoneticPr fontId="10" type="noConversion"/>
  </si>
  <si>
    <t>※ 적재 또는 적하시간대 10분을 초과할 경우 주행거리에 해당하는 유류만 계상</t>
    <phoneticPr fontId="10" type="noConversion"/>
  </si>
  <si>
    <t>Cm1 =</t>
    <phoneticPr fontId="10" type="noConversion"/>
  </si>
  <si>
    <t xml:space="preserve">   t2+t3+t4+t5 =</t>
    <phoneticPr fontId="10" type="noConversion"/>
  </si>
  <si>
    <t>Cm2 =</t>
    <phoneticPr fontId="10" type="noConversion"/>
  </si>
  <si>
    <t>t1+t2+t3+t4+t5 =</t>
    <phoneticPr fontId="10" type="noConversion"/>
  </si>
  <si>
    <t>1/1.4</t>
    <phoneticPr fontId="10" type="noConversion"/>
  </si>
  <si>
    <t>Q1 =</t>
    <phoneticPr fontId="10" type="noConversion"/>
  </si>
  <si>
    <t>60 * q * f * 0.9 / Cm1 =</t>
    <phoneticPr fontId="10" type="noConversion"/>
  </si>
  <si>
    <t>Q2 =</t>
    <phoneticPr fontId="10" type="noConversion"/>
  </si>
  <si>
    <t>60 * q * f * 0.9 / Cm2 =</t>
    <phoneticPr fontId="10" type="noConversion"/>
  </si>
  <si>
    <t>/ Q1 )</t>
    <phoneticPr fontId="10" type="noConversion"/>
  </si>
  <si>
    <t>/ Q2 )</t>
    <phoneticPr fontId="10" type="noConversion"/>
  </si>
  <si>
    <t>1. 굴삭기(무한궤도) [0.7 ㎥]【기계가격：117,766 천원】</t>
    <phoneticPr fontId="10" type="noConversion"/>
  </si>
  <si>
    <t>2. 램  머 (80KG)【기계가격：1,418 천원】</t>
    <phoneticPr fontId="10" type="noConversion"/>
  </si>
  <si>
    <t>3. 플레이트콤팩터 (1.5 ton)【기계가격：1,673 천원】</t>
    <phoneticPr fontId="10" type="noConversion"/>
  </si>
  <si>
    <t>기계손료</t>
    <phoneticPr fontId="10" type="noConversion"/>
  </si>
  <si>
    <t>4. 커터(콘크리트 및 아스팔트용) [320~400 mm]【기계가격：3,249 천원】</t>
    <phoneticPr fontId="10" type="noConversion"/>
  </si>
  <si>
    <t>5. 대형 브레이커 (0.7㎥)【기계가격：17,289 천원】</t>
    <phoneticPr fontId="10" type="noConversion"/>
  </si>
  <si>
    <t>6. 덤프트럭 (24ton)【기계가격：147,825 천원】</t>
    <phoneticPr fontId="10" type="noConversion"/>
  </si>
  <si>
    <t>덤프트럭 자동덮개시설</t>
    <phoneticPr fontId="10" type="noConversion"/>
  </si>
  <si>
    <t>24ton</t>
    <phoneticPr fontId="10" type="noConversion"/>
  </si>
  <si>
    <t>시간</t>
    <phoneticPr fontId="10" type="noConversion"/>
  </si>
  <si>
    <t>8. 물탱크(살수차) (16000 ℓ)【기계가격：90,649 천원】</t>
    <phoneticPr fontId="10" type="noConversion"/>
  </si>
  <si>
    <t>9. 아스팔트 스프레이어 (400 ℓ)【기계가격：3,158 천원】</t>
    <phoneticPr fontId="10" type="noConversion"/>
  </si>
  <si>
    <t>10. 머캐덤롤러(자주식) [10~12 ton]【기계가격：71,351 천원】</t>
    <phoneticPr fontId="90" type="noConversion"/>
  </si>
  <si>
    <t>상각비:750/정비비:500/관리비:552</t>
  </si>
  <si>
    <t>11. 아스팔트 페이버(피니셔) [3 m]【기계가격：250,388 천원】</t>
    <phoneticPr fontId="90" type="noConversion"/>
  </si>
  <si>
    <t>상각비:1125/정비비:563/관리비:674</t>
  </si>
  <si>
    <t>12. 타이어롤러(자주식) [8~15 ton]【기계가격：98,388 천원】</t>
    <phoneticPr fontId="90" type="noConversion"/>
  </si>
  <si>
    <t>상각비:833/정비비:556/관리비:556</t>
  </si>
  <si>
    <t>13. 탠덤롤러(자주식) [5~8 ton]【기계가격：48,513 천원】</t>
    <phoneticPr fontId="90" type="noConversion"/>
  </si>
  <si>
    <t>상각비:750/정비비:458/관리비:655</t>
  </si>
  <si>
    <t>14. 진동롤러(자주식) [12.0 ton]【기계가격：103,333 천원】</t>
    <phoneticPr fontId="90" type="noConversion"/>
  </si>
  <si>
    <t>상각비:1286/정비비:857/관리비:682</t>
  </si>
  <si>
    <t>15. 모터그레이더 [3.6 m(일반용)]【기계가격：310,687 천원】</t>
    <phoneticPr fontId="90" type="noConversion"/>
  </si>
  <si>
    <t>상각비:643/정비비:393/관리비:472</t>
  </si>
  <si>
    <t>16. 동력분무기 (4.85kw)【기계가격：922 천원】</t>
    <phoneticPr fontId="10" type="noConversion"/>
  </si>
  <si>
    <t>Φ250 차량철주 기초산출 근거</t>
    <phoneticPr fontId="10" type="noConversion"/>
  </si>
  <si>
    <t>◈ 흙굴착(Φ250) : m3 당</t>
  </si>
  <si>
    <t>(1.6×1.2×1.2)+(0.7×0.7×0.2)</t>
  </si>
  <si>
    <t>((1.8×1.6×1.6)+(1.8×1.2×1.2))/2</t>
  </si>
  <si>
    <t>(1.6×1.2)×4+(0.7×0.2)×4</t>
  </si>
  <si>
    <t>3.6-2.402</t>
  </si>
  <si>
    <t>3.6-1.198</t>
  </si>
  <si>
    <t xml:space="preserve">  1) 적용장비 : 크레인트럭 5ton 시간당 비용 산출</t>
    <phoneticPr fontId="3" type="noConversion"/>
  </si>
  <si>
    <t>17. 크레인(트럭탑재형) (5ton) 【기계가격：42,791 천원】</t>
    <phoneticPr fontId="10" type="noConversion"/>
  </si>
  <si>
    <t>운전사(화물차)</t>
    <phoneticPr fontId="10" type="noConversion"/>
  </si>
  <si>
    <t>산근 10호표</t>
    <phoneticPr fontId="90" type="noConversion"/>
  </si>
  <si>
    <t>폐 기 물  처 리 비</t>
    <phoneticPr fontId="3" type="noConversion"/>
  </si>
  <si>
    <t>재료비+노무비+경비+일반관리비+이윤+고재처리비+폐기물처리비</t>
    <phoneticPr fontId="8" type="noConversion"/>
  </si>
  <si>
    <t>손 해 배 상 공 제 료</t>
    <phoneticPr fontId="3" type="noConversion"/>
  </si>
  <si>
    <t>(공급가액+관급금액) 의, 천단위 미만 절사</t>
    <phoneticPr fontId="3" type="noConversion"/>
  </si>
  <si>
    <t xml:space="preserve">  1. 가로등주 높이 8.5m 이하 1등용(경계석)</t>
    <phoneticPr fontId="102" type="noConversion"/>
  </si>
  <si>
    <t>(재료비 + 직접노무비) 의</t>
    <phoneticPr fontId="8" type="noConversion"/>
  </si>
  <si>
    <t>(공급가액+손해배상공제료) 의</t>
    <phoneticPr fontId="8" type="noConversion"/>
  </si>
  <si>
    <t>LED등기구</t>
  </si>
  <si>
    <t>LED등기구</t>
    <phoneticPr fontId="90" type="noConversion"/>
  </si>
  <si>
    <t>3.6KV 150KVA(MV-S1,S2,S3)</t>
  </si>
  <si>
    <t>3.6KV 75KVA(MV-M1,M2)</t>
  </si>
  <si>
    <t>진상용콘덴서 교체</t>
  </si>
  <si>
    <t xml:space="preserve">진상용콘덴서 교체 </t>
  </si>
  <si>
    <t>공사명 : 송정배수펌프장 전력설비 노후 부품 교체</t>
    <phoneticPr fontId="3" type="noConversion"/>
  </si>
  <si>
    <t>GIPAM 2000FI -&gt; GIPAM 3000FI(MV-5)</t>
  </si>
  <si>
    <t>GIPAM 2000FI -&gt; GIPAM 1000FI(MV-M1)</t>
  </si>
  <si>
    <t>GIPAM 2000M -&gt; GIPAM 3000FI(MV-P2,P3,P4,P6)</t>
  </si>
  <si>
    <t>24V/10AH/20HR</t>
  </si>
  <si>
    <t>보호계전기 교체</t>
  </si>
  <si>
    <t xml:space="preserve">보호계전기 교체  </t>
  </si>
  <si>
    <t>직렬리액터 교체</t>
  </si>
  <si>
    <t xml:space="preserve">직렬리액터 교체 </t>
  </si>
  <si>
    <t>ALTS 밧데리 교체</t>
  </si>
  <si>
    <t>개소</t>
    <phoneticPr fontId="90" type="noConversion"/>
  </si>
  <si>
    <t>1. 수배전반 개량</t>
    <phoneticPr fontId="9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</si>
</sst>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3">
    <numFmt numFmtId="5" formatCode="&quot;₩&quot;#,##0;\-&quot;₩&quot;#,##0"/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24" formatCode="\$#,##0_);[Red]\(\$#,##0\)"/>
    <numFmt numFmtId="176" formatCode="_ &quot;₩&quot;* #,##0_ ;_ &quot;₩&quot;* \-#,##0_ ;_ &quot;₩&quot;* &quot;-&quot;_ ;_ @_ "/>
    <numFmt numFmtId="177" formatCode="_ * #,##0_ ;_ * \-#,##0_ ;_ * &quot;-&quot;_ ;_ @_ "/>
    <numFmt numFmtId="178" formatCode="_ &quot;₩&quot;* #,##0.00_ ;_ &quot;₩&quot;* \-#,##0.00_ ;_ &quot;₩&quot;* &quot;-&quot;??_ ;_ @_ "/>
    <numFmt numFmtId="179" formatCode="_ * #,##0.00_ ;_ * \-#,##0.00_ ;_ * &quot;-&quot;??_ ;_ @_ "/>
    <numFmt numFmtId="180" formatCode="_ * #,##0.00_ ;_ * \-#,##0.00_ ;_ * &quot;-&quot;_ ;_ @_ "/>
    <numFmt numFmtId="181" formatCode="#,##0_ "/>
    <numFmt numFmtId="182" formatCode="#,##0_);[Red]\(#,##0\)"/>
    <numFmt numFmtId="183" formatCode="#,##0.00_ "/>
    <numFmt numFmtId="184" formatCode="_-* #,##0.0_-;\-* #,##0.0_-;_-* &quot;-&quot;_-;_-@_-"/>
    <numFmt numFmtId="185" formatCode="_-* #,##0.00_-;\-* #,##0.00_-;_-* &quot;-&quot;_-;_-@_-"/>
    <numFmt numFmtId="186" formatCode="_-* #,##0.000_-;\-* #,##0.000_-;_-* &quot;-&quot;_-;_-@_-"/>
    <numFmt numFmtId="187" formatCode="&quot;₩&quot;#,##0;[Red]&quot;₩&quot;\-#,##0"/>
    <numFmt numFmtId="188" formatCode="#,##0;[Red]&quot;-&quot;#,##0"/>
    <numFmt numFmtId="189" formatCode="#,##0.00;[Red]&quot;-&quot;#,##0.00"/>
    <numFmt numFmtId="190" formatCode="\P#"/>
    <numFmt numFmtId="191" formatCode="\&lt;#,##0\&gt;"/>
    <numFmt numFmtId="192" formatCode="0.00_ "/>
    <numFmt numFmtId="193" formatCode="0_ "/>
    <numFmt numFmtId="194" formatCode="&quot;제 &quot;#,###&quot;호표&quot;"/>
    <numFmt numFmtId="195" formatCode="&quot;₩&quot;#,##0;&quot;₩&quot;\-#,##0"/>
    <numFmt numFmtId="196" formatCode="&quot;₩&quot;#,##0.00;&quot;₩&quot;\-#,##0.00"/>
    <numFmt numFmtId="197" formatCode="0.00000%"/>
    <numFmt numFmtId="198" formatCode="0.00000"/>
    <numFmt numFmtId="199" formatCode="0.000"/>
    <numFmt numFmtId="200" formatCode="#,##0;\(#,##0\)"/>
    <numFmt numFmtId="201" formatCode="d\.mmm\.yy"/>
    <numFmt numFmtId="202" formatCode="#,##0.000"/>
    <numFmt numFmtId="203" formatCode="[Red]#,##0"/>
    <numFmt numFmtId="204" formatCode="[Red]#,##0.00"/>
    <numFmt numFmtId="205" formatCode="[Red]#,##0.000"/>
    <numFmt numFmtId="206" formatCode="#,##0.0"/>
    <numFmt numFmtId="207" formatCode="0.0%"/>
    <numFmt numFmtId="208" formatCode="_(&quot;$&quot;* #,##0.00_);_(&quot;$&quot;* \(#,##0.00\);_(&quot;$&quot;* &quot;-&quot;??_);_(@_)"/>
    <numFmt numFmtId="209" formatCode="\$#,##0.00"/>
    <numFmt numFmtId="210" formatCode="#,##0.000;[Red]&quot;-&quot;#,##0.000"/>
    <numFmt numFmtId="211" formatCode="mm&quot;/&quot;dd&quot;/&quot;yy"/>
    <numFmt numFmtId="212" formatCode="_-* #,##0.00_-;\!\-* #,##0.00_-;_-* &quot;-&quot;??_-;_-@_-"/>
    <numFmt numFmtId="213" formatCode="\!\$#,##0_);\!\(\!\$#,##0\!\)"/>
    <numFmt numFmtId="214" formatCode="\!\$#,##0_);[Red]\!\(\!\$#,##0\!\)"/>
    <numFmt numFmtId="215" formatCode="\!\$#,##0.00_);\!\(\!\$#,##0.00\!\)"/>
    <numFmt numFmtId="216" formatCode="_(&quot;$&quot;* #,##0_);_(&quot;$&quot;* \(#,##0\);_(&quot;$&quot;* &quot;-&quot;_);_(@_)"/>
    <numFmt numFmtId="217" formatCode="#,##0\ \ \ \ \ "/>
    <numFmt numFmtId="218" formatCode="#,##0&quot;  &quot;"/>
    <numFmt numFmtId="219" formatCode="\-\2\2\4&quot; &quot;"/>
    <numFmt numFmtId="220" formatCode="\-\1&quot; &quot;"/>
    <numFmt numFmtId="221" formatCode="\-\1\4\4&quot; &quot;"/>
    <numFmt numFmtId="222" formatCode="\-\2\2\5&quot; &quot;"/>
    <numFmt numFmtId="223" formatCode="\1\4\4&quot; &quot;"/>
    <numFmt numFmtId="224" formatCode="#,##0.0&quot;     &quot;"/>
    <numFmt numFmtId="225" formatCode="&quot; &quot;@"/>
    <numFmt numFmtId="226" formatCode="&quot;₩&quot;\ #,##0.00;[Red]&quot;₩&quot;\ \-#,##0.00"/>
    <numFmt numFmtId="227" formatCode="_-[$€-2]* #,##0.00_-;\-[$€-2]* #,##0.00_-;_-[$€-2]* &quot;-&quot;??_-"/>
    <numFmt numFmtId="228" formatCode="#,##0.0;[Red]\-#,##0.0"/>
    <numFmt numFmtId="229" formatCode="_ * #\!\,##0_ ;_ * &quot;₩&quot;\!\-#\!\,##0_ ;_ * &quot;-&quot;_ ;_ @_ "/>
    <numFmt numFmtId="230" formatCode="_ * #\!\,##0\!.00_ ;_ * &quot;₩&quot;\!\-#\!\,##0\!.00_ ;_ * &quot;-&quot;??_ ;_ @_ "/>
    <numFmt numFmtId="231" formatCode="#,##0\ &quot;DM&quot;;[Red]\-#,##0\ &quot;DM&quot;"/>
    <numFmt numFmtId="232" formatCode="#,##0.00\ &quot;DM&quot;;[Red]\-#,##0.00\ &quot;DM&quot;"/>
    <numFmt numFmtId="233" formatCode="&quot;$&quot;#,##0.00_);\(&quot;$&quot;#,##0.00\)"/>
    <numFmt numFmtId="234" formatCode="#."/>
    <numFmt numFmtId="235" formatCode="_-* #,##0.0_-;&quot;₩&quot;\!\-* #,##0.0_-;_-* &quot;-&quot;_-;_-@_-"/>
    <numFmt numFmtId="236" formatCode="##\/##\/##"/>
    <numFmt numFmtId="237" formatCode="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$#,##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"/>
    <numFmt numFmtId="238" formatCode="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$#,##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"/>
    <numFmt numFmtId="239" formatCode="#,##0;&quot;-&quot;#,##0"/>
    <numFmt numFmtId="240" formatCode="##\k\V\A"/>
    <numFmt numFmtId="241" formatCode="#,##0.0_ "/>
    <numFmt numFmtId="242" formatCode="#,##0;[Red]#,##0"/>
    <numFmt numFmtId="243" formatCode="&quot;₩&quot;\!\$#\!\,##0_);[Red]&quot;₩&quot;\!\(&quot;₩&quot;\!\$#\!\,##0&quot;₩&quot;\!\)"/>
    <numFmt numFmtId="244" formatCode="&quot;(&quot;###.00&quot;)&quot;"/>
    <numFmt numFmtId="245" formatCode="[Red]\+#;[Red]\-#;[Red]0"/>
    <numFmt numFmtId="246" formatCode="#,##0;[Red]&quot;△&quot;#,##0"/>
    <numFmt numFmtId="247" formatCode="#,##0_ ;[Red]&quot;△&quot;#,##0\ "/>
    <numFmt numFmtId="248" formatCode="[&lt;=9999999]###\-####;\(0###\)\ ###\-####"/>
    <numFmt numFmtId="249" formatCode="0.0%;[Red]&quot;△&quot;0.0%"/>
    <numFmt numFmtId="250" formatCode="0.00%;[Red]&quot;△&quot;0.00%"/>
    <numFmt numFmtId="251" formatCode="&quot;,&quot;###0"/>
    <numFmt numFmtId="252" formatCode="&quot;~&quot;#0"/>
    <numFmt numFmtId="253" formatCode="[&lt;=999999]&quot;,&quot;##\-####;\(0###\)\ ##\-####"/>
    <numFmt numFmtId="254" formatCode="[&lt;=9999999]&quot;,&quot;###\-####;\(0###\)\ ###\-####"/>
    <numFmt numFmtId="255" formatCode="#,##0;\-#,##0.00"/>
    <numFmt numFmtId="256" formatCode="#\!\,##0;&quot;₩&quot;\!\-#\!\,##0\!.00"/>
    <numFmt numFmtId="257" formatCode="&quot;?#,##0.00;\-&quot;&quot;?&quot;#,##0.00"/>
    <numFmt numFmtId="258" formatCode="[&lt;=999999]##\-####;\(0###\)\ ##\-####"/>
    <numFmt numFmtId="259" formatCode="[&lt;=99999999]####\-####;\(0###\)\ ####\-####"/>
    <numFmt numFmtId="260" formatCode="#,##0.0_);[Red]\(#,##0.0\)"/>
    <numFmt numFmtId="261" formatCode="#,##0_);[Red]&quot;₩&quot;\!\-#,##0"/>
    <numFmt numFmtId="262" formatCode="&quot;₩&quot;#,##0;[Red]&quot;₩&quot;&quot;-&quot;#,##0"/>
    <numFmt numFmtId="263" formatCode="\+#,##0\ ;[Red]\-#,##0\ ;\-\ "/>
    <numFmt numFmtId="264" formatCode="\+#,##0.0\ ;[Red]\-#,##0.0\ ;\-\ "/>
    <numFmt numFmtId="265" formatCode="#,##0\ ;[Red]\-#,##0\ ;\-\ "/>
    <numFmt numFmtId="266" formatCode="#,##0.0\ ;[Red]\-#,##0.0\ ;\-\ "/>
    <numFmt numFmtId="267" formatCode="0\ ;[Red]\-0\ "/>
    <numFmt numFmtId="268" formatCode="###,###,"/>
    <numFmt numFmtId="269" formatCode="General_)"/>
    <numFmt numFmtId="270" formatCode="d/m/yy\ "/>
    <numFmt numFmtId="271" formatCode="d/m/yyyy\ "/>
    <numFmt numFmtId="272" formatCode="0.0_)"/>
    <numFmt numFmtId="273" formatCode="hh:mm\ "/>
    <numFmt numFmtId="274" formatCode="_ * #,##0.000000_ ;_ * &quot;₩&quot;\-#,##0.000000_ ;_ * &quot;-&quot;??_ ;_ @_ "/>
    <numFmt numFmtId="275" formatCode="&quot;×&quot;#,##0.00"/>
    <numFmt numFmtId="276" formatCode="0.0"/>
    <numFmt numFmtId="277" formatCode="_-* #,##0.0000_-;\-* #,##0.0000_-;_-* &quot;-&quot;??_-;_-@_-"/>
    <numFmt numFmtId="278" formatCode="&quot;(&quot;\ #,##0&quot;)&quot;"/>
    <numFmt numFmtId="279" formatCode="&quot;₩&quot;#,##0;&quot;₩&quot;&quot;₩&quot;&quot;₩&quot;&quot;₩&quot;&quot;₩&quot;&quot;₩&quot;&quot;₩&quot;&quot;₩&quot;&quot;₩&quot;&quot;₩&quot;\-&quot;₩&quot;#,##0"/>
    <numFmt numFmtId="280" formatCode="\ &quot;~~ &quot;@"/>
    <numFmt numFmtId="281" formatCode="&quot; &quot;#,##0&quot; 원/HR&quot;"/>
    <numFmt numFmtId="282" formatCode="&quot; &quot;#,##0&quot; 원/ℓ&quot;"/>
    <numFmt numFmtId="283" formatCode="#,##0.00_);[Red]\(#,##0.00\)"/>
    <numFmt numFmtId="284" formatCode="#,##0.000_);[Red]\(#,##0.000\)"/>
    <numFmt numFmtId="285" formatCode="_-* #,##0.000_-;\-* #,##0.000_-;_-* &quot;-&quot;???_-;_-@_-"/>
    <numFmt numFmtId="286" formatCode="&quot;산근 &quot;#&quot;호표&quot;"/>
    <numFmt numFmtId="287" formatCode="#,##0_);\(#,##0\)"/>
    <numFmt numFmtId="288" formatCode="0.000%"/>
    <numFmt numFmtId="289" formatCode="&quot;[산근&quot;General&quot;호표]&quot;"/>
    <numFmt numFmtId="290" formatCode="_-* #,##0_-;\-* #,##0_-;_-* &quot;-&quot;??_-;_-@_-"/>
    <numFmt numFmtId="291" formatCode="_(* #,##0_);_(* \(#,##0\);_(* &quot;-&quot;_);_(@_)"/>
    <numFmt numFmtId="292" formatCode="###,###,###"/>
  </numFmts>
  <fonts count="191">
    <font>
      <sz val="12"/>
      <name val="바탕체"/>
      <family val="1"/>
      <charset val="129"/>
    </font>
    <font>
      <sz val="11"/>
      <color theme="1"/>
      <name val="맑은 고딕"/>
      <family val="2"/>
      <charset val="129"/>
      <scheme val="minor"/>
    </font>
    <font>
      <b/>
      <sz val="12"/>
      <name val="바탕체"/>
      <family val="1"/>
      <charset val="129"/>
    </font>
    <font>
      <sz val="12"/>
      <name val="바탕체"/>
      <family val="1"/>
      <charset val="129"/>
    </font>
    <font>
      <sz val="10"/>
      <name val="돋움체"/>
      <family val="3"/>
      <charset val="129"/>
    </font>
    <font>
      <sz val="9"/>
      <name val="돋움체"/>
      <family val="3"/>
      <charset val="129"/>
    </font>
    <font>
      <sz val="9"/>
      <color indexed="10"/>
      <name val="돋움체"/>
      <family val="3"/>
      <charset val="129"/>
    </font>
    <font>
      <sz val="10"/>
      <name val="바탕체"/>
      <family val="1"/>
      <charset val="129"/>
    </font>
    <font>
      <sz val="8"/>
      <name val="바탕"/>
      <family val="1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돋움체"/>
      <family val="3"/>
      <charset val="129"/>
    </font>
    <font>
      <b/>
      <sz val="12"/>
      <name val="Arial"/>
      <family val="2"/>
    </font>
    <font>
      <b/>
      <sz val="12"/>
      <name val="굴림체"/>
      <family val="3"/>
      <charset val="129"/>
    </font>
    <font>
      <sz val="11"/>
      <name val="굴림체"/>
      <family val="3"/>
      <charset val="129"/>
    </font>
    <font>
      <sz val="10"/>
      <name val="MS Sans Serif"/>
      <family val="2"/>
    </font>
    <font>
      <sz val="10"/>
      <name val="굴림체"/>
      <family val="3"/>
      <charset val="129"/>
    </font>
    <font>
      <u/>
      <sz val="11"/>
      <color indexed="36"/>
      <name val="돋움"/>
      <family val="3"/>
      <charset val="129"/>
    </font>
    <font>
      <b/>
      <sz val="10"/>
      <name val="굴림체"/>
      <family val="3"/>
      <charset val="129"/>
    </font>
    <font>
      <sz val="10"/>
      <name val="바탕"/>
      <family val="1"/>
      <charset val="129"/>
    </font>
    <font>
      <sz val="10"/>
      <name val="Univers (WN)"/>
      <family val="2"/>
    </font>
    <font>
      <sz val="18"/>
      <color indexed="12"/>
      <name val="MS Sans Serif"/>
      <family val="2"/>
    </font>
    <font>
      <sz val="9"/>
      <name val="굴림체"/>
      <family val="3"/>
      <charset val="129"/>
    </font>
    <font>
      <sz val="12"/>
      <name val="굴림체"/>
      <family val="3"/>
      <charset val="129"/>
    </font>
    <font>
      <sz val="10"/>
      <name val="Arial"/>
      <family val="2"/>
    </font>
    <font>
      <sz val="12"/>
      <color indexed="24"/>
      <name val="바탕체"/>
      <family val="1"/>
      <charset val="129"/>
    </font>
    <font>
      <sz val="12"/>
      <name val="¹UAAA¼"/>
      <family val="3"/>
      <charset val="129"/>
    </font>
    <font>
      <b/>
      <sz val="1"/>
      <color indexed="8"/>
      <name val="Courier"/>
      <family val="3"/>
    </font>
    <font>
      <sz val="1"/>
      <color indexed="8"/>
      <name val="Courier"/>
      <family val="3"/>
    </font>
    <font>
      <b/>
      <sz val="10"/>
      <name val="바탕체"/>
      <family val="1"/>
      <charset val="129"/>
    </font>
    <font>
      <b/>
      <sz val="18"/>
      <name val="바탕체"/>
      <family val="1"/>
      <charset val="129"/>
    </font>
    <font>
      <b/>
      <sz val="12"/>
      <color indexed="16"/>
      <name val="굴림체"/>
      <family val="3"/>
      <charset val="129"/>
    </font>
    <font>
      <u/>
      <sz val="10"/>
      <color indexed="36"/>
      <name val="돋움체"/>
      <family val="3"/>
      <charset val="129"/>
    </font>
    <font>
      <sz val="12"/>
      <name val="ⓒoUAAA¨u"/>
      <family val="1"/>
      <charset val="129"/>
    </font>
    <font>
      <b/>
      <sz val="10"/>
      <name val="Helv"/>
      <family val="2"/>
    </font>
    <font>
      <sz val="12"/>
      <name val="Arial"/>
      <family val="2"/>
    </font>
    <font>
      <sz val="12"/>
      <color indexed="24"/>
      <name val="Arial"/>
      <family val="2"/>
    </font>
    <font>
      <sz val="8"/>
      <name val="Arial"/>
      <family val="2"/>
    </font>
    <font>
      <b/>
      <sz val="12"/>
      <name val="Helv"/>
      <family val="2"/>
    </font>
    <font>
      <b/>
      <sz val="11"/>
      <name val="Helv"/>
      <family val="2"/>
    </font>
    <font>
      <sz val="7"/>
      <name val="Small Fonts"/>
      <family val="2"/>
    </font>
    <font>
      <b/>
      <u/>
      <sz val="13"/>
      <name val="굴림체"/>
      <family val="3"/>
      <charset val="129"/>
    </font>
    <font>
      <sz val="9"/>
      <name val="돋움"/>
      <family val="3"/>
      <charset val="129"/>
    </font>
    <font>
      <sz val="10"/>
      <name val="굴림"/>
      <family val="3"/>
      <charset val="129"/>
    </font>
    <font>
      <b/>
      <sz val="10"/>
      <name val="돋움체"/>
      <family val="3"/>
      <charset val="129"/>
    </font>
    <font>
      <sz val="11"/>
      <name val="돋움체"/>
      <family val="3"/>
      <charset val="129"/>
    </font>
    <font>
      <b/>
      <sz val="22"/>
      <name val="바탕체"/>
      <family val="1"/>
      <charset val="129"/>
    </font>
    <font>
      <sz val="12"/>
      <name val="¹UAAA¼"/>
      <family val="1"/>
    </font>
    <font>
      <b/>
      <sz val="12"/>
      <name val="???"/>
      <family val="1"/>
    </font>
    <font>
      <sz val="12"/>
      <name val="COUR"/>
      <family val="3"/>
    </font>
    <font>
      <sz val="10"/>
      <name val="Helv"/>
      <family val="2"/>
    </font>
    <font>
      <sz val="12"/>
      <name val="Times New Roman"/>
      <family val="1"/>
    </font>
    <font>
      <sz val="12"/>
      <name val="견명조"/>
      <family val="1"/>
      <charset val="129"/>
    </font>
    <font>
      <sz val="9"/>
      <name val="바탕체"/>
      <family val="1"/>
      <charset val="129"/>
    </font>
    <font>
      <sz val="12"/>
      <name val="명조"/>
      <family val="3"/>
      <charset val="129"/>
    </font>
    <font>
      <sz val="12"/>
      <name val="궁서체"/>
      <family val="1"/>
      <charset val="129"/>
    </font>
    <font>
      <sz val="18"/>
      <name val="궁서체"/>
      <family val="1"/>
      <charset val="129"/>
    </font>
    <font>
      <sz val="10"/>
      <name val="명조"/>
      <family val="3"/>
      <charset val="129"/>
    </font>
    <font>
      <sz val="10"/>
      <name val="궁서(English)"/>
      <family val="3"/>
      <charset val="129"/>
    </font>
    <font>
      <sz val="12"/>
      <name val="견고딕"/>
      <family val="1"/>
      <charset val="129"/>
    </font>
    <font>
      <sz val="11"/>
      <name val="μ¸¿o"/>
      <family val="3"/>
      <charset val="129"/>
    </font>
    <font>
      <sz val="12"/>
      <name val="¹ÙÅÁÃ¼"/>
      <family val="1"/>
      <charset val="129"/>
    </font>
    <font>
      <sz val="8"/>
      <name val="Times New Roman"/>
      <family val="1"/>
    </font>
    <font>
      <sz val="11"/>
      <name val="µ¸¿ò"/>
      <family val="3"/>
      <charset val="129"/>
    </font>
    <font>
      <b/>
      <sz val="12"/>
      <name val="Arial MT"/>
      <family val="2"/>
    </font>
    <font>
      <sz val="12"/>
      <name val="System"/>
      <family val="2"/>
      <charset val="129"/>
    </font>
    <font>
      <sz val="12"/>
      <name val="¹ÙÅÁÃ¼"/>
      <family val="1"/>
    </font>
    <font>
      <sz val="9"/>
      <name val="Times New Roman"/>
      <family val="1"/>
    </font>
    <font>
      <i/>
      <sz val="12"/>
      <name val="굴림체"/>
      <family val="3"/>
      <charset val="129"/>
    </font>
    <font>
      <sz val="12"/>
      <name val="Arial MT"/>
      <family val="2"/>
    </font>
    <font>
      <sz val="10"/>
      <name val="Times New Roman"/>
      <family val="1"/>
    </font>
    <font>
      <sz val="10"/>
      <name val="MS Serif"/>
      <family val="1"/>
    </font>
    <font>
      <b/>
      <sz val="9"/>
      <name val="Helv"/>
      <family val="2"/>
    </font>
    <font>
      <sz val="10"/>
      <color indexed="8"/>
      <name val="Arial"/>
      <family val="2"/>
    </font>
    <font>
      <sz val="10"/>
      <color indexed="16"/>
      <name val="MS Serif"/>
      <family val="1"/>
    </font>
    <font>
      <u/>
      <sz val="14"/>
      <color indexed="36"/>
      <name val="Cordia New"/>
      <family val="2"/>
    </font>
    <font>
      <sz val="10"/>
      <name val="Geneva"/>
      <family val="2"/>
    </font>
    <font>
      <b/>
      <sz val="18"/>
      <name val="Arial"/>
      <family val="2"/>
    </font>
    <font>
      <b/>
      <sz val="8"/>
      <name val="MS Sans Serif"/>
      <family val="2"/>
    </font>
    <font>
      <sz val="10"/>
      <color indexed="12"/>
      <name val="Arial"/>
      <family val="2"/>
    </font>
    <font>
      <u/>
      <sz val="8"/>
      <color indexed="12"/>
      <name val="Times New Roman"/>
      <family val="1"/>
    </font>
    <font>
      <sz val="14"/>
      <name val="Helv"/>
      <family val="2"/>
    </font>
    <font>
      <sz val="12"/>
      <name val="Helv"/>
      <family val="2"/>
    </font>
    <font>
      <sz val="24"/>
      <name val="Helv"/>
      <family val="2"/>
    </font>
    <font>
      <sz val="10"/>
      <name val="양재튼튼체Med"/>
      <family val="3"/>
      <charset val="129"/>
    </font>
    <font>
      <sz val="8"/>
      <name val="Wingdings"/>
      <charset val="2"/>
    </font>
    <font>
      <sz val="8"/>
      <name val="Helv"/>
      <family val="2"/>
    </font>
    <font>
      <sz val="8"/>
      <name val="MS Sans Serif"/>
      <family val="2"/>
    </font>
    <font>
      <b/>
      <sz val="8"/>
      <name val="Times New Roman"/>
      <family val="1"/>
    </font>
    <font>
      <b/>
      <sz val="8"/>
      <color indexed="8"/>
      <name val="Helv"/>
      <family val="2"/>
    </font>
    <font>
      <sz val="8"/>
      <name val="바탕체"/>
      <family val="1"/>
      <charset val="129"/>
    </font>
    <font>
      <sz val="8"/>
      <color indexed="12"/>
      <name val="Arial"/>
      <family val="2"/>
    </font>
    <font>
      <b/>
      <i/>
      <sz val="10"/>
      <name val="명조"/>
      <family val="3"/>
      <charset val="129"/>
    </font>
    <font>
      <b/>
      <sz val="9"/>
      <name val="굴림체"/>
      <family val="3"/>
      <charset val="129"/>
    </font>
    <font>
      <sz val="12"/>
      <name val="¹UAAA¼"/>
      <family val="3"/>
      <charset val="129"/>
    </font>
    <font>
      <sz val="11"/>
      <name val="바탕체"/>
      <family val="1"/>
      <charset val="129"/>
    </font>
    <font>
      <b/>
      <sz val="12"/>
      <color indexed="8"/>
      <name val="돋움체"/>
      <family val="3"/>
      <charset val="129"/>
    </font>
    <font>
      <sz val="12"/>
      <color indexed="8"/>
      <name val="돋움체"/>
      <family val="3"/>
      <charset val="129"/>
    </font>
    <font>
      <sz val="10"/>
      <color indexed="8"/>
      <name val="굴림체"/>
      <family val="3"/>
      <charset val="129"/>
    </font>
    <font>
      <b/>
      <sz val="10"/>
      <color indexed="8"/>
      <name val="굴림체"/>
      <family val="3"/>
      <charset val="129"/>
    </font>
    <font>
      <sz val="9"/>
      <color indexed="8"/>
      <name val="돋움체"/>
      <family val="3"/>
      <charset val="129"/>
    </font>
    <font>
      <b/>
      <sz val="14"/>
      <name val="돋움체"/>
      <family val="3"/>
      <charset val="129"/>
    </font>
    <font>
      <sz val="8"/>
      <name val="맑은 고딕"/>
      <family val="3"/>
      <charset val="129"/>
    </font>
    <font>
      <sz val="14"/>
      <name val="굴림체"/>
      <family val="3"/>
      <charset val="129"/>
    </font>
    <font>
      <b/>
      <sz val="11"/>
      <color indexed="56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12"/>
      <name val="¹????¼"/>
      <family val="3"/>
      <charset val="129"/>
    </font>
    <font>
      <sz val="10"/>
      <name val="Courier New"/>
      <family val="3"/>
    </font>
    <font>
      <sz val="10"/>
      <name val="옛체"/>
      <family val="1"/>
      <charset val="129"/>
    </font>
    <font>
      <sz val="7"/>
      <name val="바탕체"/>
      <family val="1"/>
      <charset val="129"/>
    </font>
    <font>
      <sz val="10"/>
      <name val="돋움"/>
      <family val="3"/>
      <charset val="129"/>
    </font>
    <font>
      <sz val="11"/>
      <color indexed="8"/>
      <name val="굴림체"/>
      <family val="3"/>
      <charset val="129"/>
    </font>
    <font>
      <sz val="10"/>
      <name val="한양중고딕"/>
      <family val="1"/>
      <charset val="129"/>
    </font>
    <font>
      <sz val="14"/>
      <name val="뼥?ⓒ"/>
      <family val="3"/>
      <charset val="129"/>
    </font>
    <font>
      <sz val="1"/>
      <color indexed="0"/>
      <name val="Courier"/>
      <family val="3"/>
    </font>
    <font>
      <sz val="8"/>
      <name val="#중고딕"/>
      <family val="3"/>
      <charset val="129"/>
    </font>
    <font>
      <sz val="10"/>
      <color indexed="12"/>
      <name val="굴림체"/>
      <family val="3"/>
      <charset val="129"/>
    </font>
    <font>
      <sz val="18"/>
      <name val="돋움체"/>
      <family val="3"/>
      <charset val="129"/>
    </font>
    <font>
      <b/>
      <sz val="16"/>
      <name val="돋움체"/>
      <family val="3"/>
      <charset val="129"/>
    </font>
    <font>
      <sz val="10"/>
      <name val="Arial Narrow"/>
      <family val="2"/>
    </font>
    <font>
      <sz val="12"/>
      <name val="¹UAAA¼"/>
      <family val="3"/>
      <charset val="129"/>
    </font>
    <font>
      <sz val="9"/>
      <name val="Arial"/>
      <family val="2"/>
    </font>
    <font>
      <sz val="11"/>
      <name val="µ¸¿òÃ¼"/>
      <family val="3"/>
      <charset val="129"/>
    </font>
    <font>
      <u/>
      <sz val="10"/>
      <color indexed="12"/>
      <name val="Arial"/>
      <family val="2"/>
    </font>
    <font>
      <b/>
      <i/>
      <sz val="11"/>
      <name val="Times New Roman"/>
      <family val="1"/>
    </font>
    <font>
      <b/>
      <sz val="10"/>
      <name val="Arial"/>
      <family val="2"/>
    </font>
    <font>
      <b/>
      <i/>
      <sz val="10"/>
      <name val="Times New Roman"/>
      <family val="1"/>
    </font>
    <font>
      <b/>
      <i/>
      <sz val="12"/>
      <name val="Times New Roman"/>
      <family val="1"/>
    </font>
    <font>
      <sz val="10"/>
      <color indexed="8"/>
      <name val="MS Sans Serif"/>
      <family val="2"/>
    </font>
    <font>
      <b/>
      <i/>
      <sz val="9"/>
      <name val="Times New Roman"/>
      <family val="1"/>
    </font>
    <font>
      <u/>
      <sz val="10"/>
      <color indexed="36"/>
      <name val="Arial"/>
      <family val="2"/>
    </font>
    <font>
      <sz val="10.5"/>
      <name val="돋움"/>
      <family val="3"/>
      <charset val="129"/>
    </font>
    <font>
      <sz val="12"/>
      <name val="©öUAAA¨ù"/>
      <family val="1"/>
      <charset val="129"/>
    </font>
    <font>
      <sz val="11"/>
      <name val="¡¾¨u￠￢ⓒ÷A¨u"/>
      <family val="3"/>
      <charset val="129"/>
    </font>
    <font>
      <sz val="12"/>
      <name val="¡¾¨ù¢¬©÷A¨ù"/>
      <family val="3"/>
      <charset val="129"/>
    </font>
    <font>
      <sz val="12"/>
      <name val="¡§IoUAAA￠R¡×u"/>
      <family val="3"/>
      <charset val="129"/>
    </font>
    <font>
      <sz val="12"/>
      <name val="¹UAAA¼"/>
      <family val="3"/>
      <charset val="129"/>
    </font>
    <font>
      <sz val="11"/>
      <name val="±¼¸²Ã¼"/>
      <family val="3"/>
      <charset val="129"/>
    </font>
    <font>
      <sz val="12"/>
      <name val="±¼¸²A¼"/>
      <family val="3"/>
      <charset val="129"/>
    </font>
    <font>
      <sz val="8"/>
      <name val="©öUAAA¨ù"/>
      <family val="1"/>
      <charset val="129"/>
    </font>
    <font>
      <sz val="12"/>
      <name val="¥ì¢¬¢¯oA¨ù"/>
      <family val="3"/>
      <charset val="129"/>
    </font>
    <font>
      <sz val="10"/>
      <name val="¡¾¨ù¢¬©÷A¨ù"/>
      <family val="3"/>
      <charset val="129"/>
    </font>
    <font>
      <sz val="11"/>
      <name val="￥i￠￢￠?o"/>
      <family val="3"/>
      <charset val="129"/>
    </font>
    <font>
      <sz val="10"/>
      <name val="©öUAAA¨ù"/>
      <family val="1"/>
      <charset val="129"/>
    </font>
    <font>
      <sz val="12"/>
      <name val="μ¸¿oA¼"/>
      <family val="3"/>
      <charset val="129"/>
    </font>
    <font>
      <b/>
      <sz val="12"/>
      <name val="Book Antiqua"/>
      <family val="1"/>
    </font>
    <font>
      <i/>
      <sz val="10"/>
      <color indexed="8"/>
      <name val="궁서체"/>
      <family val="1"/>
      <charset val="129"/>
    </font>
    <font>
      <b/>
      <i/>
      <sz val="14"/>
      <name val="Arial"/>
      <family val="2"/>
    </font>
    <font>
      <b/>
      <sz val="14"/>
      <name val="Arial"/>
      <family val="2"/>
    </font>
    <font>
      <u/>
      <sz val="9"/>
      <color indexed="12"/>
      <name val="Helv"/>
      <family val="2"/>
    </font>
    <font>
      <sz val="10"/>
      <name val="태-물방울B"/>
      <family val="1"/>
      <charset val="129"/>
    </font>
    <font>
      <i/>
      <sz val="10"/>
      <name val="바탕체"/>
      <family val="1"/>
      <charset val="129"/>
    </font>
    <font>
      <sz val="9"/>
      <name val="MS Sans Serif"/>
      <family val="2"/>
    </font>
    <font>
      <u/>
      <sz val="9"/>
      <color indexed="36"/>
      <name val="Helv"/>
      <family val="2"/>
    </font>
    <font>
      <b/>
      <sz val="18"/>
      <name val="굴림체"/>
      <family val="3"/>
      <charset val="129"/>
    </font>
    <font>
      <b/>
      <sz val="22"/>
      <name val="돋움체"/>
      <family val="3"/>
      <charset val="129"/>
    </font>
    <font>
      <b/>
      <sz val="11"/>
      <name val="돋움체"/>
      <family val="3"/>
      <charset val="129"/>
    </font>
    <font>
      <sz val="11"/>
      <color indexed="10"/>
      <name val="돋움체"/>
      <family val="3"/>
      <charset val="129"/>
    </font>
    <font>
      <b/>
      <sz val="11"/>
      <color indexed="10"/>
      <name val="돋움체"/>
      <family val="3"/>
      <charset val="129"/>
    </font>
    <font>
      <sz val="11"/>
      <name val="굴림"/>
      <family val="3"/>
      <charset val="129"/>
    </font>
    <font>
      <sz val="10"/>
      <color indexed="8"/>
      <name val="굴림"/>
      <family val="3"/>
      <charset val="129"/>
    </font>
    <font>
      <sz val="11"/>
      <color theme="1"/>
      <name val="맑은 고딕"/>
      <family val="3"/>
      <charset val="129"/>
      <scheme val="minor"/>
    </font>
    <font>
      <sz val="18"/>
      <color theme="1"/>
      <name val="굴림체"/>
      <family val="3"/>
      <charset val="129"/>
    </font>
    <font>
      <sz val="14"/>
      <color theme="1"/>
      <name val="굴림체"/>
      <family val="3"/>
      <charset val="129"/>
    </font>
    <font>
      <sz val="10"/>
      <color rgb="FF000000"/>
      <name val="굴림체"/>
      <family val="3"/>
      <charset val="129"/>
    </font>
    <font>
      <sz val="10"/>
      <color rgb="FFFF0000"/>
      <name val="굴림체"/>
      <family val="3"/>
      <charset val="129"/>
    </font>
    <font>
      <sz val="10"/>
      <color theme="1"/>
      <name val="굴림체"/>
      <family val="3"/>
      <charset val="129"/>
    </font>
    <font>
      <sz val="10"/>
      <color theme="1"/>
      <name val="돋움체"/>
      <family val="3"/>
      <charset val="129"/>
    </font>
    <font>
      <sz val="10"/>
      <color theme="1"/>
      <name val="굴림"/>
      <family val="3"/>
      <charset val="129"/>
    </font>
    <font>
      <sz val="11"/>
      <color theme="1"/>
      <name val="굴림"/>
      <family val="3"/>
      <charset val="129"/>
    </font>
    <font>
      <b/>
      <sz val="10"/>
      <color theme="1"/>
      <name val="굴림"/>
      <family val="3"/>
      <charset val="129"/>
    </font>
    <font>
      <sz val="10"/>
      <color rgb="FF7030A0"/>
      <name val="굴림체"/>
      <family val="3"/>
      <charset val="129"/>
    </font>
    <font>
      <b/>
      <sz val="10"/>
      <color theme="1"/>
      <name val="굴림체"/>
      <family val="3"/>
      <charset val="129"/>
    </font>
    <font>
      <sz val="12"/>
      <color indexed="8"/>
      <name val="굴림체"/>
      <family val="3"/>
      <charset val="129"/>
    </font>
    <font>
      <sz val="12"/>
      <color theme="1"/>
      <name val="굴림체"/>
      <family val="3"/>
      <charset val="129"/>
    </font>
    <font>
      <sz val="11"/>
      <color rgb="FFFF0000"/>
      <name val="돋움"/>
      <family val="3"/>
      <charset val="129"/>
    </font>
    <font>
      <sz val="10.5"/>
      <color theme="1"/>
      <name val="돋움"/>
      <family val="3"/>
      <charset val="129"/>
    </font>
    <font>
      <sz val="11"/>
      <color theme="1"/>
      <name val="돋움"/>
      <family val="3"/>
      <charset val="129"/>
    </font>
    <font>
      <sz val="8"/>
      <name val="굴림체"/>
      <family val="3"/>
      <charset val="129"/>
    </font>
    <font>
      <b/>
      <sz val="10"/>
      <color rgb="FF000000"/>
      <name val="굴림체"/>
      <family val="3"/>
      <charset val="129"/>
    </font>
    <font>
      <sz val="10"/>
      <color rgb="FF000000"/>
      <name val="돋움"/>
      <family val="3"/>
      <charset val="129"/>
    </font>
    <font>
      <sz val="9"/>
      <color theme="0" tint="-0.34998626667073579"/>
      <name val="굴림체"/>
      <family val="3"/>
      <charset val="129"/>
    </font>
    <font>
      <sz val="10"/>
      <color theme="0" tint="-0.34998626667073579"/>
      <name val="돋움체"/>
      <family val="3"/>
      <charset val="129"/>
    </font>
    <font>
      <sz val="9"/>
      <color theme="1"/>
      <name val="굴림체"/>
      <family val="3"/>
      <charset val="129"/>
    </font>
    <font>
      <sz val="9"/>
      <color rgb="FF000000"/>
      <name val="굴림체"/>
      <family val="3"/>
      <charset val="129"/>
    </font>
    <font>
      <sz val="8"/>
      <color rgb="FF000000"/>
      <name val="굴림체"/>
      <family val="3"/>
      <charset val="129"/>
    </font>
    <font>
      <sz val="9"/>
      <name val="굴림"/>
      <family val="3"/>
      <charset val="129"/>
    </font>
    <font>
      <b/>
      <u/>
      <sz val="20"/>
      <name val="돋움체"/>
      <family val="3"/>
      <charset val="129"/>
    </font>
    <font>
      <u/>
      <sz val="11"/>
      <color theme="10"/>
      <name val="돋움"/>
      <family val="3"/>
      <charset val="129"/>
    </font>
  </fonts>
  <fills count="21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indexed="44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darkVertical"/>
    </fill>
    <fill>
      <patternFill patternType="solid">
        <fgColor indexed="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indexed="52"/>
      </patternFill>
    </fill>
    <fill>
      <patternFill patternType="solid">
        <fgColor indexed="1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9"/>
        <bgColor indexed="47"/>
      </patternFill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D9D9D9"/>
      </patternFill>
    </fill>
    <fill>
      <patternFill patternType="solid">
        <fgColor rgb="FFFFFF0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C000"/>
        <bgColor indexed="64"/>
      </patternFill>
    </fill>
  </fills>
  <borders count="9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/>
      <bottom style="medium">
        <color indexed="0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double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/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 diagonalUp="1" diagonalDown="1">
      <left style="thin">
        <color indexed="64"/>
      </left>
      <right/>
      <top style="thin">
        <color indexed="64"/>
      </top>
      <bottom/>
      <diagonal/>
    </border>
    <border diagonalUp="1" diagonalDown="1">
      <left/>
      <right/>
      <top style="thin">
        <color indexed="64"/>
      </top>
      <bottom/>
      <diagonal/>
    </border>
    <border diagonalUp="1" diagonalDown="1">
      <left/>
      <right style="thin">
        <color indexed="64"/>
      </right>
      <top style="thin">
        <color indexed="64"/>
      </top>
      <bottom/>
      <diagonal/>
    </border>
    <border diagonalUp="1" diagonalDown="1">
      <left style="thin">
        <color indexed="64"/>
      </left>
      <right/>
      <top/>
      <bottom/>
      <diagonal/>
    </border>
    <border diagonalUp="1" diagonalDown="1">
      <left style="thin">
        <color indexed="64"/>
      </left>
      <right/>
      <top/>
      <bottom style="thin">
        <color indexed="64"/>
      </bottom>
      <diagonal/>
    </border>
    <border diagonalUp="1" diagonalDown="1">
      <left style="thin">
        <color indexed="64"/>
      </left>
      <right/>
      <top style="thin">
        <color indexed="64"/>
      </top>
      <bottom style="thin">
        <color indexed="64"/>
      </bottom>
      <diagonal/>
    </border>
    <border diagonalUp="1" diagonalDown="1">
      <left/>
      <right/>
      <top style="thin">
        <color indexed="64"/>
      </top>
      <bottom style="thin">
        <color indexed="64"/>
      </bottom>
      <diagonal/>
    </border>
    <border diagonalUp="1" diagonalDown="1"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Up="1" diagonalDown="1">
      <left/>
      <right/>
      <top/>
      <bottom style="thin">
        <color indexed="64"/>
      </bottom>
      <diagonal/>
    </border>
    <border diagonalUp="1" diagonalDown="1">
      <left/>
      <right style="thin">
        <color indexed="64"/>
      </right>
      <top/>
      <bottom style="thin">
        <color indexed="64"/>
      </bottom>
      <diagonal/>
    </border>
  </borders>
  <cellStyleXfs count="2323">
    <xf numFmtId="0" fontId="0" fillId="0" borderId="0"/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15" fillId="0" borderId="1">
      <alignment horizontal="center"/>
    </xf>
    <xf numFmtId="0" fontId="46" fillId="0" borderId="0">
      <alignment vertical="center"/>
    </xf>
    <xf numFmtId="0" fontId="7" fillId="0" borderId="2">
      <alignment horizontal="centerContinuous" vertical="center"/>
    </xf>
    <xf numFmtId="3" fontId="11" fillId="0" borderId="3"/>
    <xf numFmtId="206" fontId="3" fillId="0" borderId="0">
      <alignment vertical="center"/>
    </xf>
    <xf numFmtId="4" fontId="3" fillId="0" borderId="0">
      <alignment vertical="center"/>
    </xf>
    <xf numFmtId="202" fontId="3" fillId="0" borderId="0">
      <alignment vertical="center"/>
    </xf>
    <xf numFmtId="3" fontId="3" fillId="0" borderId="0">
      <alignment vertical="center"/>
    </xf>
    <xf numFmtId="24" fontId="15" fillId="0" borderId="0" applyFont="0" applyFill="0" applyBorder="0" applyAlignment="0" applyProtection="0"/>
    <xf numFmtId="24" fontId="15" fillId="0" borderId="0" applyFont="0" applyFill="0" applyBorder="0" applyAlignment="0" applyProtection="0"/>
    <xf numFmtId="24" fontId="15" fillId="0" borderId="0" applyFont="0" applyFill="0" applyBorder="0" applyAlignment="0" applyProtection="0"/>
    <xf numFmtId="24" fontId="15" fillId="0" borderId="0" applyFont="0" applyFill="0" applyBorder="0" applyAlignment="0" applyProtection="0"/>
    <xf numFmtId="24" fontId="15" fillId="0" borderId="0" applyFont="0" applyFill="0" applyBorder="0" applyAlignment="0" applyProtection="0"/>
    <xf numFmtId="243" fontId="15" fillId="0" borderId="0" applyFont="0" applyFill="0" applyBorder="0" applyAlignment="0" applyProtection="0"/>
    <xf numFmtId="24" fontId="15" fillId="0" borderId="0" applyFont="0" applyFill="0" applyBorder="0" applyAlignment="0" applyProtection="0"/>
    <xf numFmtId="243" fontId="15" fillId="0" borderId="0" applyFont="0" applyFill="0" applyBorder="0" applyAlignment="0" applyProtection="0"/>
    <xf numFmtId="243" fontId="15" fillId="0" borderId="0" applyFont="0" applyFill="0" applyBorder="0" applyAlignment="0" applyProtection="0"/>
    <xf numFmtId="24" fontId="15" fillId="0" borderId="0" applyFont="0" applyFill="0" applyBorder="0" applyAlignment="0" applyProtection="0"/>
    <xf numFmtId="243" fontId="15" fillId="0" borderId="0" applyFont="0" applyFill="0" applyBorder="0" applyAlignment="0" applyProtection="0"/>
    <xf numFmtId="243" fontId="15" fillId="0" borderId="0" applyFont="0" applyFill="0" applyBorder="0" applyAlignment="0" applyProtection="0"/>
    <xf numFmtId="24" fontId="15" fillId="0" borderId="0" applyFont="0" applyFill="0" applyBorder="0" applyAlignment="0" applyProtection="0"/>
    <xf numFmtId="24" fontId="15" fillId="0" borderId="0" applyFont="0" applyFill="0" applyBorder="0" applyAlignment="0" applyProtection="0"/>
    <xf numFmtId="243" fontId="15" fillId="0" borderId="0" applyFont="0" applyFill="0" applyBorder="0" applyAlignment="0" applyProtection="0"/>
    <xf numFmtId="24" fontId="15" fillId="0" borderId="0" applyFont="0" applyFill="0" applyBorder="0" applyAlignment="0" applyProtection="0"/>
    <xf numFmtId="24" fontId="15" fillId="0" borderId="0" applyFont="0" applyFill="0" applyBorder="0" applyAlignment="0" applyProtection="0"/>
    <xf numFmtId="24" fontId="15" fillId="0" borderId="0" applyFont="0" applyFill="0" applyBorder="0" applyAlignment="0" applyProtection="0"/>
    <xf numFmtId="243" fontId="15" fillId="0" borderId="0" applyFont="0" applyFill="0" applyBorder="0" applyAlignment="0" applyProtection="0"/>
    <xf numFmtId="24" fontId="15" fillId="0" borderId="0" applyFont="0" applyFill="0" applyBorder="0" applyAlignment="0" applyProtection="0"/>
    <xf numFmtId="24" fontId="15" fillId="0" borderId="0" applyFont="0" applyFill="0" applyBorder="0" applyAlignment="0" applyProtection="0"/>
    <xf numFmtId="24" fontId="15" fillId="0" borderId="0" applyFont="0" applyFill="0" applyBorder="0" applyAlignment="0" applyProtection="0"/>
    <xf numFmtId="24" fontId="15" fillId="0" borderId="0" applyFont="0" applyFill="0" applyBorder="0" applyAlignment="0" applyProtection="0"/>
    <xf numFmtId="24" fontId="15" fillId="0" borderId="0" applyFont="0" applyFill="0" applyBorder="0" applyAlignment="0" applyProtection="0"/>
    <xf numFmtId="24" fontId="15" fillId="0" borderId="0" applyFont="0" applyFill="0" applyBorder="0" applyAlignment="0" applyProtection="0"/>
    <xf numFmtId="243" fontId="15" fillId="0" borderId="0" applyFont="0" applyFill="0" applyBorder="0" applyAlignment="0" applyProtection="0"/>
    <xf numFmtId="243" fontId="15" fillId="0" borderId="0" applyFont="0" applyFill="0" applyBorder="0" applyAlignment="0" applyProtection="0"/>
    <xf numFmtId="24" fontId="15" fillId="0" borderId="0" applyFont="0" applyFill="0" applyBorder="0" applyAlignment="0" applyProtection="0"/>
    <xf numFmtId="24" fontId="15" fillId="0" borderId="0" applyFont="0" applyFill="0" applyBorder="0" applyAlignment="0" applyProtection="0"/>
    <xf numFmtId="243" fontId="15" fillId="0" borderId="0" applyFont="0" applyFill="0" applyBorder="0" applyAlignment="0" applyProtection="0"/>
    <xf numFmtId="24" fontId="15" fillId="0" borderId="0" applyFont="0" applyFill="0" applyBorder="0" applyAlignment="0" applyProtection="0"/>
    <xf numFmtId="24" fontId="15" fillId="0" borderId="0" applyFont="0" applyFill="0" applyBorder="0" applyAlignment="0" applyProtection="0"/>
    <xf numFmtId="24" fontId="15" fillId="0" borderId="0" applyFont="0" applyFill="0" applyBorder="0" applyAlignment="0" applyProtection="0"/>
    <xf numFmtId="243" fontId="15" fillId="0" borderId="0" applyFont="0" applyFill="0" applyBorder="0" applyAlignment="0" applyProtection="0"/>
    <xf numFmtId="24" fontId="15" fillId="0" borderId="0" applyFont="0" applyFill="0" applyBorder="0" applyAlignment="0" applyProtection="0"/>
    <xf numFmtId="24" fontId="15" fillId="0" borderId="0" applyFont="0" applyFill="0" applyBorder="0" applyAlignment="0" applyProtection="0"/>
    <xf numFmtId="243" fontId="15" fillId="0" borderId="0" applyFont="0" applyFill="0" applyBorder="0" applyAlignment="0" applyProtection="0"/>
    <xf numFmtId="243" fontId="15" fillId="0" borderId="0" applyFont="0" applyFill="0" applyBorder="0" applyAlignment="0" applyProtection="0"/>
    <xf numFmtId="243" fontId="15" fillId="0" borderId="0" applyFont="0" applyFill="0" applyBorder="0" applyAlignment="0" applyProtection="0"/>
    <xf numFmtId="243" fontId="15" fillId="0" borderId="0" applyFont="0" applyFill="0" applyBorder="0" applyAlignment="0" applyProtection="0"/>
    <xf numFmtId="24" fontId="15" fillId="0" borderId="0" applyFont="0" applyFill="0" applyBorder="0" applyAlignment="0" applyProtection="0"/>
    <xf numFmtId="24" fontId="15" fillId="0" borderId="0" applyFont="0" applyFill="0" applyBorder="0" applyAlignment="0" applyProtection="0"/>
    <xf numFmtId="24" fontId="15" fillId="0" borderId="0" applyFont="0" applyFill="0" applyBorder="0" applyAlignment="0" applyProtection="0"/>
    <xf numFmtId="243" fontId="15" fillId="0" borderId="0" applyFont="0" applyFill="0" applyBorder="0" applyAlignment="0" applyProtection="0"/>
    <xf numFmtId="24" fontId="15" fillId="0" borderId="0" applyFont="0" applyFill="0" applyBorder="0" applyAlignment="0" applyProtection="0"/>
    <xf numFmtId="24" fontId="15" fillId="0" borderId="0" applyFont="0" applyFill="0" applyBorder="0" applyAlignment="0" applyProtection="0"/>
    <xf numFmtId="243" fontId="15" fillId="0" borderId="0" applyFont="0" applyFill="0" applyBorder="0" applyAlignment="0" applyProtection="0"/>
    <xf numFmtId="243" fontId="15" fillId="0" borderId="0" applyFont="0" applyFill="0" applyBorder="0" applyAlignment="0" applyProtection="0"/>
    <xf numFmtId="24" fontId="15" fillId="0" borderId="0" applyFont="0" applyFill="0" applyBorder="0" applyAlignment="0" applyProtection="0"/>
    <xf numFmtId="243" fontId="15" fillId="0" borderId="0" applyFont="0" applyFill="0" applyBorder="0" applyAlignment="0" applyProtection="0"/>
    <xf numFmtId="24" fontId="15" fillId="0" borderId="0" applyFont="0" applyFill="0" applyBorder="0" applyAlignment="0" applyProtection="0"/>
    <xf numFmtId="243" fontId="15" fillId="0" borderId="0" applyFont="0" applyFill="0" applyBorder="0" applyAlignment="0" applyProtection="0"/>
    <xf numFmtId="243" fontId="15" fillId="0" borderId="0" applyFont="0" applyFill="0" applyBorder="0" applyAlignment="0" applyProtection="0"/>
    <xf numFmtId="24" fontId="15" fillId="0" borderId="0" applyFont="0" applyFill="0" applyBorder="0" applyAlignment="0" applyProtection="0"/>
    <xf numFmtId="24" fontId="15" fillId="0" borderId="0" applyFont="0" applyFill="0" applyBorder="0" applyAlignment="0" applyProtection="0"/>
    <xf numFmtId="243" fontId="15" fillId="0" borderId="0" applyFont="0" applyFill="0" applyBorder="0" applyAlignment="0" applyProtection="0"/>
    <xf numFmtId="243" fontId="15" fillId="0" borderId="0" applyFont="0" applyFill="0" applyBorder="0" applyAlignment="0" applyProtection="0"/>
    <xf numFmtId="24" fontId="15" fillId="0" borderId="0" applyFont="0" applyFill="0" applyBorder="0" applyAlignment="0" applyProtection="0"/>
    <xf numFmtId="24" fontId="15" fillId="0" borderId="0" applyFont="0" applyFill="0" applyBorder="0" applyAlignment="0" applyProtection="0"/>
    <xf numFmtId="243" fontId="15" fillId="0" borderId="0" applyFont="0" applyFill="0" applyBorder="0" applyAlignment="0" applyProtection="0"/>
    <xf numFmtId="243" fontId="15" fillId="0" borderId="0" applyFont="0" applyFill="0" applyBorder="0" applyAlignment="0" applyProtection="0"/>
    <xf numFmtId="243" fontId="15" fillId="0" borderId="0" applyFont="0" applyFill="0" applyBorder="0" applyAlignment="0" applyProtection="0"/>
    <xf numFmtId="24" fontId="15" fillId="0" borderId="0" applyFont="0" applyFill="0" applyBorder="0" applyAlignment="0" applyProtection="0"/>
    <xf numFmtId="243" fontId="15" fillId="0" borderId="0" applyFont="0" applyFill="0" applyBorder="0" applyAlignment="0" applyProtection="0"/>
    <xf numFmtId="24" fontId="15" fillId="0" borderId="0" applyFont="0" applyFill="0" applyBorder="0" applyAlignment="0" applyProtection="0"/>
    <xf numFmtId="24" fontId="15" fillId="0" borderId="0" applyFont="0" applyFill="0" applyBorder="0" applyAlignment="0" applyProtection="0"/>
    <xf numFmtId="24" fontId="15" fillId="0" borderId="0" applyFont="0" applyFill="0" applyBorder="0" applyAlignment="0" applyProtection="0"/>
    <xf numFmtId="24" fontId="15" fillId="0" borderId="0" applyFont="0" applyFill="0" applyBorder="0" applyAlignment="0" applyProtection="0"/>
    <xf numFmtId="24" fontId="15" fillId="0" borderId="0" applyFont="0" applyFill="0" applyBorder="0" applyAlignment="0" applyProtection="0"/>
    <xf numFmtId="243" fontId="15" fillId="0" borderId="0" applyFont="0" applyFill="0" applyBorder="0" applyAlignment="0" applyProtection="0"/>
    <xf numFmtId="243" fontId="15" fillId="0" borderId="0" applyFont="0" applyFill="0" applyBorder="0" applyAlignment="0" applyProtection="0"/>
    <xf numFmtId="243" fontId="15" fillId="0" borderId="0" applyFont="0" applyFill="0" applyBorder="0" applyAlignment="0" applyProtection="0"/>
    <xf numFmtId="24" fontId="15" fillId="0" borderId="0" applyFont="0" applyFill="0" applyBorder="0" applyAlignment="0" applyProtection="0"/>
    <xf numFmtId="237" fontId="15" fillId="0" borderId="0" applyNumberFormat="0" applyFont="0" applyFill="0" applyBorder="0" applyAlignment="0" applyProtection="0"/>
    <xf numFmtId="24" fontId="15" fillId="0" borderId="0" applyFont="0" applyFill="0" applyBorder="0" applyAlignment="0" applyProtection="0"/>
    <xf numFmtId="24" fontId="15" fillId="0" borderId="0" applyFont="0" applyFill="0" applyBorder="0" applyAlignment="0" applyProtection="0"/>
    <xf numFmtId="238" fontId="15" fillId="0" borderId="0" applyNumberFormat="0" applyFont="0" applyFill="0" applyBorder="0" applyAlignment="0" applyProtection="0"/>
    <xf numFmtId="24" fontId="15" fillId="0" borderId="0" applyFont="0" applyFill="0" applyBorder="0" applyAlignment="0" applyProtection="0"/>
    <xf numFmtId="243" fontId="15" fillId="0" borderId="0" applyFont="0" applyFill="0" applyBorder="0" applyAlignment="0" applyProtection="0"/>
    <xf numFmtId="237" fontId="15" fillId="0" borderId="0" applyNumberFormat="0" applyFont="0" applyFill="0" applyBorder="0" applyAlignment="0" applyProtection="0"/>
    <xf numFmtId="24" fontId="15" fillId="0" borderId="0" applyFont="0" applyFill="0" applyBorder="0" applyAlignment="0" applyProtection="0"/>
    <xf numFmtId="24" fontId="15" fillId="0" borderId="0" applyFont="0" applyFill="0" applyBorder="0" applyAlignment="0" applyProtection="0"/>
    <xf numFmtId="238" fontId="15" fillId="0" borderId="0" applyNumberFormat="0" applyFont="0" applyFill="0" applyBorder="0" applyAlignment="0" applyProtection="0"/>
    <xf numFmtId="24" fontId="15" fillId="0" borderId="0" applyFont="0" applyFill="0" applyBorder="0" applyAlignment="0" applyProtection="0"/>
    <xf numFmtId="24" fontId="15" fillId="0" borderId="0" applyFont="0" applyFill="0" applyBorder="0" applyAlignment="0" applyProtection="0"/>
    <xf numFmtId="24" fontId="15" fillId="0" borderId="0" applyFont="0" applyFill="0" applyBorder="0" applyAlignment="0" applyProtection="0"/>
    <xf numFmtId="243" fontId="15" fillId="0" borderId="0" applyFont="0" applyFill="0" applyBorder="0" applyAlignment="0" applyProtection="0"/>
    <xf numFmtId="24" fontId="15" fillId="0" borderId="0" applyFont="0" applyFill="0" applyBorder="0" applyAlignment="0" applyProtection="0"/>
    <xf numFmtId="24" fontId="15" fillId="0" borderId="0" applyFont="0" applyFill="0" applyBorder="0" applyAlignment="0" applyProtection="0"/>
    <xf numFmtId="24" fontId="15" fillId="0" borderId="0" applyFont="0" applyFill="0" applyBorder="0" applyAlignment="0" applyProtection="0"/>
    <xf numFmtId="24" fontId="15" fillId="0" borderId="0" applyFont="0" applyFill="0" applyBorder="0" applyAlignment="0" applyProtection="0"/>
    <xf numFmtId="243" fontId="15" fillId="0" borderId="0" applyFont="0" applyFill="0" applyBorder="0" applyAlignment="0" applyProtection="0"/>
    <xf numFmtId="243" fontId="15" fillId="0" borderId="0" applyFont="0" applyFill="0" applyBorder="0" applyAlignment="0" applyProtection="0"/>
    <xf numFmtId="243" fontId="15" fillId="0" borderId="0" applyFont="0" applyFill="0" applyBorder="0" applyAlignment="0" applyProtection="0"/>
    <xf numFmtId="243" fontId="15" fillId="0" borderId="0" applyFont="0" applyFill="0" applyBorder="0" applyAlignment="0" applyProtection="0"/>
    <xf numFmtId="243" fontId="15" fillId="0" borderId="0" applyFont="0" applyFill="0" applyBorder="0" applyAlignment="0" applyProtection="0"/>
    <xf numFmtId="24" fontId="15" fillId="0" borderId="0" applyFont="0" applyFill="0" applyBorder="0" applyAlignment="0" applyProtection="0"/>
    <xf numFmtId="24" fontId="15" fillId="0" borderId="0" applyFont="0" applyFill="0" applyBorder="0" applyAlignment="0" applyProtection="0"/>
    <xf numFmtId="243" fontId="15" fillId="0" borderId="0" applyFont="0" applyFill="0" applyBorder="0" applyAlignment="0" applyProtection="0"/>
    <xf numFmtId="243" fontId="15" fillId="0" borderId="0" applyFont="0" applyFill="0" applyBorder="0" applyAlignment="0" applyProtection="0"/>
    <xf numFmtId="243" fontId="15" fillId="0" borderId="0" applyFont="0" applyFill="0" applyBorder="0" applyAlignment="0" applyProtection="0"/>
    <xf numFmtId="243" fontId="15" fillId="0" borderId="0" applyFont="0" applyFill="0" applyBorder="0" applyAlignment="0" applyProtection="0"/>
    <xf numFmtId="243" fontId="15" fillId="0" borderId="0" applyFont="0" applyFill="0" applyBorder="0" applyAlignment="0" applyProtection="0"/>
    <xf numFmtId="243" fontId="15" fillId="0" borderId="0" applyFont="0" applyFill="0" applyBorder="0" applyAlignment="0" applyProtection="0"/>
    <xf numFmtId="243" fontId="15" fillId="0" borderId="0" applyFont="0" applyFill="0" applyBorder="0" applyAlignment="0" applyProtection="0"/>
    <xf numFmtId="243" fontId="15" fillId="0" borderId="0" applyFont="0" applyFill="0" applyBorder="0" applyAlignment="0" applyProtection="0"/>
    <xf numFmtId="243" fontId="15" fillId="0" borderId="0" applyFont="0" applyFill="0" applyBorder="0" applyAlignment="0" applyProtection="0"/>
    <xf numFmtId="24" fontId="15" fillId="0" borderId="0" applyFont="0" applyFill="0" applyBorder="0" applyAlignment="0" applyProtection="0"/>
    <xf numFmtId="24" fontId="15" fillId="0" borderId="0" applyFont="0" applyFill="0" applyBorder="0" applyAlignment="0" applyProtection="0"/>
    <xf numFmtId="243" fontId="15" fillId="0" borderId="0" applyFont="0" applyFill="0" applyBorder="0" applyAlignment="0" applyProtection="0"/>
    <xf numFmtId="243" fontId="15" fillId="0" borderId="0" applyFont="0" applyFill="0" applyBorder="0" applyAlignment="0" applyProtection="0"/>
    <xf numFmtId="24" fontId="15" fillId="0" borderId="0" applyFont="0" applyFill="0" applyBorder="0" applyAlignment="0" applyProtection="0"/>
    <xf numFmtId="24" fontId="15" fillId="0" borderId="0" applyFont="0" applyFill="0" applyBorder="0" applyAlignment="0" applyProtection="0"/>
    <xf numFmtId="24" fontId="15" fillId="0" borderId="0" applyFont="0" applyFill="0" applyBorder="0" applyAlignment="0" applyProtection="0"/>
    <xf numFmtId="243" fontId="15" fillId="0" borderId="0" applyFont="0" applyFill="0" applyBorder="0" applyAlignment="0" applyProtection="0"/>
    <xf numFmtId="244" fontId="4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0" fontId="68" fillId="0" borderId="0">
      <alignment vertical="center"/>
    </xf>
    <xf numFmtId="0" fontId="23" fillId="0" borderId="0">
      <alignment vertical="center"/>
    </xf>
    <xf numFmtId="38" fontId="3" fillId="0" borderId="4">
      <alignment horizontal="right"/>
    </xf>
    <xf numFmtId="0" fontId="104" fillId="0" borderId="0" applyNumberFormat="0" applyFill="0" applyBorder="0" applyAlignment="0" applyProtection="0">
      <alignment vertical="center"/>
    </xf>
    <xf numFmtId="0" fontId="9" fillId="0" borderId="0" applyFont="0" applyFill="0" applyBorder="0" applyAlignment="0" applyProtection="0"/>
    <xf numFmtId="0" fontId="3" fillId="0" borderId="0"/>
    <xf numFmtId="0" fontId="3" fillId="0" borderId="0"/>
    <xf numFmtId="0" fontId="43" fillId="0" borderId="0">
      <alignment vertical="center"/>
    </xf>
    <xf numFmtId="0" fontId="43" fillId="0" borderId="0">
      <alignment vertical="center"/>
    </xf>
    <xf numFmtId="0" fontId="24" fillId="0" borderId="0" applyFont="0" applyFill="0" applyBorder="0" applyAlignment="0" applyProtection="0"/>
    <xf numFmtId="0" fontId="108" fillId="0" borderId="0" applyFont="0" applyFill="0" applyBorder="0" applyAlignment="0" applyProtection="0"/>
    <xf numFmtId="0" fontId="108" fillId="0" borderId="0" applyFont="0" applyFill="0" applyBorder="0" applyAlignment="0" applyProtection="0"/>
    <xf numFmtId="0" fontId="65" fillId="0" borderId="0"/>
    <xf numFmtId="0" fontId="48" fillId="0" borderId="0" applyFont="0" applyFill="0" applyBorder="0" applyAlignment="0" applyProtection="0"/>
    <xf numFmtId="0" fontId="43" fillId="0" borderId="0">
      <alignment vertical="center"/>
    </xf>
    <xf numFmtId="0" fontId="108" fillId="0" borderId="0" applyFont="0" applyFill="0" applyBorder="0" applyAlignment="0" applyProtection="0"/>
    <xf numFmtId="0" fontId="108" fillId="0" borderId="0" applyFont="0" applyFill="0" applyBorder="0" applyAlignment="0" applyProtection="0"/>
    <xf numFmtId="0" fontId="24" fillId="0" borderId="0"/>
    <xf numFmtId="0" fontId="24" fillId="0" borderId="0" applyNumberFormat="0" applyFill="0" applyBorder="0" applyAlignment="0" applyProtection="0"/>
    <xf numFmtId="0" fontId="49" fillId="2" borderId="0"/>
    <xf numFmtId="0" fontId="14" fillId="0" borderId="5">
      <alignment vertical="center"/>
    </xf>
    <xf numFmtId="0" fontId="14" fillId="0" borderId="5">
      <alignment vertical="center"/>
    </xf>
    <xf numFmtId="0" fontId="9" fillId="0" borderId="5">
      <alignment vertical="center"/>
    </xf>
    <xf numFmtId="0" fontId="24" fillId="0" borderId="0"/>
    <xf numFmtId="0" fontId="24" fillId="0" borderId="0"/>
    <xf numFmtId="0" fontId="24" fillId="0" borderId="0"/>
    <xf numFmtId="0" fontId="24" fillId="0" borderId="0"/>
    <xf numFmtId="0" fontId="50" fillId="0" borderId="0"/>
    <xf numFmtId="0" fontId="50" fillId="0" borderId="0"/>
    <xf numFmtId="0" fontId="50" fillId="0" borderId="0"/>
    <xf numFmtId="0" fontId="24" fillId="0" borderId="0"/>
    <xf numFmtId="0" fontId="50" fillId="0" borderId="0"/>
    <xf numFmtId="0" fontId="24" fillId="0" borderId="0"/>
    <xf numFmtId="0" fontId="50" fillId="0" borderId="0"/>
    <xf numFmtId="0" fontId="50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24" fillId="0" borderId="0"/>
    <xf numFmtId="0" fontId="24" fillId="0" borderId="0"/>
    <xf numFmtId="0" fontId="16" fillId="0" borderId="0"/>
    <xf numFmtId="0" fontId="24" fillId="0" borderId="0"/>
    <xf numFmtId="0" fontId="16" fillId="0" borderId="0"/>
    <xf numFmtId="0" fontId="24" fillId="0" borderId="0"/>
    <xf numFmtId="0" fontId="24" fillId="0" borderId="0"/>
    <xf numFmtId="0" fontId="24" fillId="0" borderId="0"/>
    <xf numFmtId="0" fontId="15" fillId="0" borderId="0"/>
    <xf numFmtId="0" fontId="16" fillId="0" borderId="0"/>
    <xf numFmtId="0" fontId="24" fillId="0" borderId="0"/>
    <xf numFmtId="0" fontId="24" fillId="0" borderId="0"/>
    <xf numFmtId="0" fontId="43" fillId="0" borderId="0">
      <alignment vertical="center"/>
    </xf>
    <xf numFmtId="0" fontId="16" fillId="0" borderId="0"/>
    <xf numFmtId="0" fontId="50" fillId="0" borderId="0"/>
    <xf numFmtId="0" fontId="3" fillId="0" borderId="0"/>
    <xf numFmtId="0" fontId="24" fillId="0" borderId="0"/>
    <xf numFmtId="0" fontId="24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43" fillId="0" borderId="0">
      <alignment vertical="center"/>
    </xf>
    <xf numFmtId="0" fontId="50" fillId="0" borderId="0"/>
    <xf numFmtId="0" fontId="24" fillId="0" borderId="0"/>
    <xf numFmtId="0" fontId="24" fillId="0" borderId="0"/>
    <xf numFmtId="0" fontId="3" fillId="0" borderId="0"/>
    <xf numFmtId="0" fontId="50" fillId="0" borderId="0"/>
    <xf numFmtId="0" fontId="9" fillId="0" borderId="0"/>
    <xf numFmtId="0" fontId="9" fillId="0" borderId="0"/>
    <xf numFmtId="0" fontId="9" fillId="0" borderId="0"/>
    <xf numFmtId="0" fontId="16" fillId="0" borderId="0"/>
    <xf numFmtId="0" fontId="3" fillId="0" borderId="0"/>
    <xf numFmtId="0" fontId="24" fillId="0" borderId="0"/>
    <xf numFmtId="0" fontId="24" fillId="0" borderId="0"/>
    <xf numFmtId="0" fontId="43" fillId="0" borderId="0">
      <alignment vertical="center"/>
    </xf>
    <xf numFmtId="0" fontId="16" fillId="0" borderId="0"/>
    <xf numFmtId="0" fontId="50" fillId="0" borderId="0"/>
    <xf numFmtId="0" fontId="50" fillId="0" borderId="0"/>
    <xf numFmtId="0" fontId="16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24" fillId="0" borderId="0"/>
    <xf numFmtId="0" fontId="24" fillId="0" borderId="0"/>
    <xf numFmtId="0" fontId="3" fillId="0" borderId="0"/>
    <xf numFmtId="0" fontId="24" fillId="0" borderId="0"/>
    <xf numFmtId="0" fontId="16" fillId="0" borderId="0"/>
    <xf numFmtId="0" fontId="24" fillId="0" borderId="0"/>
    <xf numFmtId="0" fontId="24" fillId="0" borderId="0"/>
    <xf numFmtId="0" fontId="24" fillId="0" borderId="0"/>
    <xf numFmtId="0" fontId="50" fillId="0" borderId="0"/>
    <xf numFmtId="0" fontId="24" fillId="0" borderId="0"/>
    <xf numFmtId="0" fontId="16" fillId="0" borderId="0"/>
    <xf numFmtId="0" fontId="16" fillId="0" borderId="0"/>
    <xf numFmtId="0" fontId="50" fillId="0" borderId="0"/>
    <xf numFmtId="0" fontId="16" fillId="0" borderId="0"/>
    <xf numFmtId="0" fontId="43" fillId="0" borderId="0">
      <alignment vertical="center"/>
    </xf>
    <xf numFmtId="0" fontId="3" fillId="0" borderId="0"/>
    <xf numFmtId="0" fontId="15" fillId="0" borderId="0"/>
    <xf numFmtId="0" fontId="15" fillId="0" borderId="0"/>
    <xf numFmtId="0" fontId="15" fillId="0" borderId="0"/>
    <xf numFmtId="0" fontId="24" fillId="0" borderId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6" fillId="0" borderId="0"/>
    <xf numFmtId="0" fontId="16" fillId="0" borderId="0" applyFont="0" applyFill="0" applyBorder="0" applyAlignment="0" applyProtection="0"/>
    <xf numFmtId="0" fontId="24" fillId="0" borderId="0"/>
    <xf numFmtId="0" fontId="24" fillId="0" borderId="0"/>
    <xf numFmtId="0" fontId="16" fillId="0" borderId="0"/>
    <xf numFmtId="0" fontId="50" fillId="0" borderId="0"/>
    <xf numFmtId="0" fontId="50" fillId="0" borderId="0"/>
    <xf numFmtId="0" fontId="43" fillId="0" borderId="0">
      <alignment vertical="center"/>
    </xf>
    <xf numFmtId="0" fontId="50" fillId="0" borderId="0"/>
    <xf numFmtId="0" fontId="50" fillId="0" borderId="0"/>
    <xf numFmtId="0" fontId="43" fillId="0" borderId="0">
      <alignment vertical="center"/>
    </xf>
    <xf numFmtId="0" fontId="50" fillId="0" borderId="0"/>
    <xf numFmtId="0" fontId="24" fillId="0" borderId="0"/>
    <xf numFmtId="0" fontId="16" fillId="0" borderId="0"/>
    <xf numFmtId="0" fontId="43" fillId="0" borderId="0">
      <alignment vertical="center"/>
    </xf>
    <xf numFmtId="0" fontId="16" fillId="0" borderId="0"/>
    <xf numFmtId="0" fontId="24" fillId="0" borderId="0"/>
    <xf numFmtId="0" fontId="24" fillId="0" borderId="0"/>
    <xf numFmtId="0" fontId="16" fillId="0" borderId="0" applyFont="0" applyFill="0" applyBorder="0" applyAlignment="0" applyProtection="0"/>
    <xf numFmtId="0" fontId="50" fillId="0" borderId="0"/>
    <xf numFmtId="0" fontId="43" fillId="0" borderId="0">
      <alignment vertical="center"/>
    </xf>
    <xf numFmtId="0" fontId="16" fillId="0" borderId="0" applyFont="0" applyFill="0" applyBorder="0" applyAlignment="0" applyProtection="0"/>
    <xf numFmtId="0" fontId="43" fillId="0" borderId="0">
      <alignment vertical="center"/>
    </xf>
    <xf numFmtId="0" fontId="16" fillId="0" borderId="0" applyFont="0" applyFill="0" applyBorder="0" applyAlignment="0" applyProtection="0"/>
    <xf numFmtId="0" fontId="43" fillId="0" borderId="0">
      <alignment vertical="center"/>
    </xf>
    <xf numFmtId="0" fontId="50" fillId="0" borderId="0"/>
    <xf numFmtId="0" fontId="43" fillId="0" borderId="0">
      <alignment vertical="center"/>
    </xf>
    <xf numFmtId="0" fontId="24" fillId="0" borderId="0"/>
    <xf numFmtId="0" fontId="24" fillId="0" borderId="0"/>
    <xf numFmtId="0" fontId="15" fillId="0" borderId="0"/>
    <xf numFmtId="0" fontId="3" fillId="0" borderId="0"/>
    <xf numFmtId="0" fontId="16" fillId="0" borderId="0"/>
    <xf numFmtId="0" fontId="16" fillId="0" borderId="0"/>
    <xf numFmtId="0" fontId="50" fillId="0" borderId="0"/>
    <xf numFmtId="0" fontId="43" fillId="0" borderId="0">
      <alignment vertical="center"/>
    </xf>
    <xf numFmtId="0" fontId="24" fillId="0" borderId="0"/>
    <xf numFmtId="0" fontId="50" fillId="0" borderId="0"/>
    <xf numFmtId="0" fontId="16" fillId="0" borderId="0" applyFont="0" applyFill="0" applyBorder="0" applyAlignment="0" applyProtection="0"/>
    <xf numFmtId="0" fontId="3" fillId="0" borderId="0"/>
    <xf numFmtId="0" fontId="24" fillId="0" borderId="0"/>
    <xf numFmtId="0" fontId="24" fillId="0" borderId="0" applyFont="0" applyFill="0" applyBorder="0" applyAlignment="0" applyProtection="0"/>
    <xf numFmtId="0" fontId="43" fillId="0" borderId="0">
      <alignment vertical="center"/>
    </xf>
    <xf numFmtId="0" fontId="15" fillId="0" borderId="0"/>
    <xf numFmtId="0" fontId="24" fillId="0" borderId="0"/>
    <xf numFmtId="0" fontId="24" fillId="0" borderId="0"/>
    <xf numFmtId="0" fontId="15" fillId="0" borderId="0"/>
    <xf numFmtId="0" fontId="16" fillId="0" borderId="0" applyFont="0" applyFill="0" applyBorder="0" applyAlignment="0" applyProtection="0"/>
    <xf numFmtId="0" fontId="50" fillId="0" borderId="0"/>
    <xf numFmtId="0" fontId="43" fillId="0" borderId="0">
      <alignment vertical="center"/>
    </xf>
    <xf numFmtId="0" fontId="50" fillId="0" borderId="0"/>
    <xf numFmtId="0" fontId="43" fillId="0" borderId="0">
      <alignment vertical="center"/>
    </xf>
    <xf numFmtId="0" fontId="50" fillId="0" borderId="0"/>
    <xf numFmtId="0" fontId="24" fillId="0" borderId="0"/>
    <xf numFmtId="0" fontId="50" fillId="0" borderId="0"/>
    <xf numFmtId="0" fontId="16" fillId="0" borderId="0"/>
    <xf numFmtId="0" fontId="24" fillId="0" borderId="0"/>
    <xf numFmtId="0" fontId="24" fillId="0" borderId="0"/>
    <xf numFmtId="0" fontId="50" fillId="0" borderId="0"/>
    <xf numFmtId="0" fontId="24" fillId="0" borderId="0"/>
    <xf numFmtId="0" fontId="43" fillId="0" borderId="0">
      <alignment vertical="center"/>
    </xf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24" fillId="0" borderId="0"/>
    <xf numFmtId="0" fontId="50" fillId="0" borderId="0"/>
    <xf numFmtId="0" fontId="50" fillId="0" borderId="0"/>
    <xf numFmtId="0" fontId="16" fillId="0" borderId="0" applyFont="0" applyFill="0" applyBorder="0" applyAlignment="0" applyProtection="0"/>
    <xf numFmtId="0" fontId="43" fillId="0" borderId="0">
      <alignment vertical="center"/>
    </xf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16" fillId="0" borderId="0"/>
    <xf numFmtId="0" fontId="24" fillId="0" borderId="0"/>
    <xf numFmtId="0" fontId="24" fillId="0" borderId="0"/>
    <xf numFmtId="0" fontId="3" fillId="0" borderId="0"/>
    <xf numFmtId="0" fontId="24" fillId="0" borderId="0"/>
    <xf numFmtId="0" fontId="50" fillId="0" borderId="0"/>
    <xf numFmtId="0" fontId="50" fillId="0" borderId="0"/>
    <xf numFmtId="0" fontId="16" fillId="0" borderId="0" applyFont="0" applyFill="0" applyBorder="0" applyAlignment="0" applyProtection="0"/>
    <xf numFmtId="0" fontId="16" fillId="0" borderId="0"/>
    <xf numFmtId="0" fontId="43" fillId="0" borderId="0">
      <alignment vertical="center"/>
    </xf>
    <xf numFmtId="0" fontId="24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50" fillId="0" borderId="0"/>
    <xf numFmtId="0" fontId="43" fillId="0" borderId="0">
      <alignment vertical="center"/>
    </xf>
    <xf numFmtId="0" fontId="24" fillId="0" borderId="0"/>
    <xf numFmtId="0" fontId="50" fillId="0" borderId="0"/>
    <xf numFmtId="0" fontId="24" fillId="0" borderId="0"/>
    <xf numFmtId="0" fontId="50" fillId="0" borderId="0"/>
    <xf numFmtId="0" fontId="3" fillId="0" borderId="0"/>
    <xf numFmtId="0" fontId="3" fillId="0" borderId="0"/>
    <xf numFmtId="0" fontId="43" fillId="0" borderId="0">
      <alignment vertical="center"/>
    </xf>
    <xf numFmtId="0" fontId="50" fillId="0" borderId="0"/>
    <xf numFmtId="0" fontId="50" fillId="0" borderId="0"/>
    <xf numFmtId="0" fontId="50" fillId="0" borderId="0"/>
    <xf numFmtId="0" fontId="24" fillId="0" borderId="0"/>
    <xf numFmtId="0" fontId="15" fillId="0" borderId="0"/>
    <xf numFmtId="0" fontId="24" fillId="0" borderId="0"/>
    <xf numFmtId="0" fontId="16" fillId="0" borderId="0" applyFont="0" applyFill="0" applyBorder="0" applyAlignment="0" applyProtection="0"/>
    <xf numFmtId="0" fontId="43" fillId="0" borderId="0">
      <alignment vertical="center"/>
    </xf>
    <xf numFmtId="38" fontId="15" fillId="0" borderId="0" applyFont="0" applyFill="0" applyBorder="0" applyAlignment="0" applyProtection="0"/>
    <xf numFmtId="38" fontId="15" fillId="0" borderId="0" applyFont="0" applyFill="0" applyBorder="0" applyAlignment="0" applyProtection="0"/>
    <xf numFmtId="38" fontId="15" fillId="0" borderId="0" applyFont="0" applyFill="0" applyBorder="0" applyAlignment="0" applyProtection="0"/>
    <xf numFmtId="0" fontId="3" fillId="0" borderId="0"/>
    <xf numFmtId="0" fontId="3" fillId="0" borderId="0"/>
    <xf numFmtId="0" fontId="24" fillId="0" borderId="0"/>
    <xf numFmtId="0" fontId="50" fillId="0" borderId="0"/>
    <xf numFmtId="0" fontId="50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6" fillId="0" borderId="0"/>
    <xf numFmtId="0" fontId="3" fillId="0" borderId="0"/>
    <xf numFmtId="0" fontId="3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6" fillId="0" borderId="0" applyFont="0" applyFill="0" applyBorder="0" applyAlignment="0" applyProtection="0"/>
    <xf numFmtId="0" fontId="43" fillId="0" borderId="0">
      <alignment vertical="center"/>
    </xf>
    <xf numFmtId="0" fontId="50" fillId="0" borderId="0"/>
    <xf numFmtId="0" fontId="43" fillId="0" borderId="0">
      <alignment vertical="center"/>
    </xf>
    <xf numFmtId="0" fontId="3" fillId="0" borderId="0"/>
    <xf numFmtId="0" fontId="24" fillId="0" borderId="0"/>
    <xf numFmtId="0" fontId="24" fillId="0" borderId="0"/>
    <xf numFmtId="0" fontId="16" fillId="0" borderId="0"/>
    <xf numFmtId="0" fontId="43" fillId="0" borderId="0">
      <alignment vertical="center"/>
    </xf>
    <xf numFmtId="0" fontId="3" fillId="0" borderId="0"/>
    <xf numFmtId="0" fontId="24" fillId="0" borderId="0"/>
    <xf numFmtId="0" fontId="16" fillId="0" borderId="0"/>
    <xf numFmtId="0" fontId="16" fillId="0" borderId="0"/>
    <xf numFmtId="0" fontId="3" fillId="0" borderId="0"/>
    <xf numFmtId="0" fontId="3" fillId="0" borderId="0"/>
    <xf numFmtId="0" fontId="50" fillId="0" borderId="0"/>
    <xf numFmtId="0" fontId="50" fillId="0" borderId="0"/>
    <xf numFmtId="0" fontId="16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50" fillId="0" borderId="0"/>
    <xf numFmtId="0" fontId="16" fillId="0" borderId="0"/>
    <xf numFmtId="0" fontId="16" fillId="0" borderId="0"/>
    <xf numFmtId="0" fontId="24" fillId="0" borderId="0"/>
    <xf numFmtId="0" fontId="43" fillId="0" borderId="0">
      <alignment vertical="center"/>
    </xf>
    <xf numFmtId="0" fontId="50" fillId="0" borderId="0"/>
    <xf numFmtId="0" fontId="50" fillId="0" borderId="0"/>
    <xf numFmtId="0" fontId="50" fillId="0" borderId="0"/>
    <xf numFmtId="0" fontId="16" fillId="0" borderId="0" applyFont="0" applyFill="0" applyBorder="0" applyAlignment="0" applyProtection="0"/>
    <xf numFmtId="0" fontId="50" fillId="0" borderId="0"/>
    <xf numFmtId="0" fontId="43" fillId="0" borderId="0">
      <alignment vertical="center"/>
    </xf>
    <xf numFmtId="0" fontId="50" fillId="0" borderId="0"/>
    <xf numFmtId="0" fontId="43" fillId="0" borderId="0">
      <alignment vertical="center"/>
    </xf>
    <xf numFmtId="0" fontId="50" fillId="0" borderId="0"/>
    <xf numFmtId="0" fontId="43" fillId="0" borderId="0">
      <alignment vertical="center"/>
    </xf>
    <xf numFmtId="0" fontId="50" fillId="0" borderId="0"/>
    <xf numFmtId="0" fontId="3" fillId="0" borderId="0"/>
    <xf numFmtId="0" fontId="16" fillId="0" borderId="0"/>
    <xf numFmtId="0" fontId="24" fillId="0" borderId="0"/>
    <xf numFmtId="0" fontId="9" fillId="0" borderId="0"/>
    <xf numFmtId="0" fontId="16" fillId="0" borderId="0">
      <alignment vertical="center"/>
    </xf>
    <xf numFmtId="0" fontId="3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16" fillId="0" borderId="0" applyFont="0" applyFill="0" applyBorder="0" applyAlignment="0" applyProtection="0"/>
    <xf numFmtId="0" fontId="43" fillId="0" borderId="0">
      <alignment vertical="center"/>
    </xf>
    <xf numFmtId="0" fontId="2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50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3" fillId="0" borderId="0"/>
    <xf numFmtId="0" fontId="16" fillId="0" borderId="0" applyFont="0" applyFill="0" applyBorder="0" applyAlignment="0" applyProtection="0"/>
    <xf numFmtId="0" fontId="3" fillId="0" borderId="0"/>
    <xf numFmtId="0" fontId="24" fillId="0" borderId="0"/>
    <xf numFmtId="0" fontId="15" fillId="0" borderId="0"/>
    <xf numFmtId="0" fontId="24" fillId="0" borderId="0"/>
    <xf numFmtId="236" fontId="9" fillId="0" borderId="0" applyFont="0" applyFill="0" applyBorder="0" applyAlignment="0" applyProtection="0"/>
    <xf numFmtId="177" fontId="3" fillId="0" borderId="0" applyFont="0" applyFill="0" applyBorder="0" applyAlignment="0" applyProtection="0"/>
    <xf numFmtId="0" fontId="16" fillId="0" borderId="0"/>
    <xf numFmtId="0" fontId="24" fillId="0" borderId="0"/>
    <xf numFmtId="0" fontId="24" fillId="0" borderId="0"/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5" fillId="0" borderId="0"/>
    <xf numFmtId="0" fontId="15" fillId="0" borderId="0"/>
    <xf numFmtId="0" fontId="15" fillId="0" borderId="0"/>
    <xf numFmtId="0" fontId="24" fillId="0" borderId="0"/>
    <xf numFmtId="0" fontId="24" fillId="0" borderId="0"/>
    <xf numFmtId="0" fontId="3" fillId="0" borderId="0"/>
    <xf numFmtId="0" fontId="3" fillId="0" borderId="0"/>
    <xf numFmtId="0" fontId="3" fillId="0" borderId="0"/>
    <xf numFmtId="0" fontId="50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3" fillId="0" borderId="0"/>
    <xf numFmtId="0" fontId="16" fillId="0" borderId="0" applyFont="0" applyFill="0" applyBorder="0" applyAlignment="0" applyProtection="0"/>
    <xf numFmtId="0" fontId="24" fillId="0" borderId="0"/>
    <xf numFmtId="0" fontId="3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24" fillId="0" borderId="0"/>
    <xf numFmtId="0" fontId="24" fillId="0" borderId="0"/>
    <xf numFmtId="0" fontId="16" fillId="0" borderId="0"/>
    <xf numFmtId="0" fontId="3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24" fillId="0" borderId="0"/>
    <xf numFmtId="0" fontId="50" fillId="0" borderId="0"/>
    <xf numFmtId="0" fontId="24" fillId="0" borderId="0"/>
    <xf numFmtId="0" fontId="15" fillId="0" borderId="0"/>
    <xf numFmtId="0" fontId="50" fillId="0" borderId="0"/>
    <xf numFmtId="0" fontId="43" fillId="0" borderId="0">
      <alignment vertical="center"/>
    </xf>
    <xf numFmtId="0" fontId="50" fillId="0" borderId="0"/>
    <xf numFmtId="0" fontId="43" fillId="0" borderId="0">
      <alignment vertical="center"/>
    </xf>
    <xf numFmtId="0" fontId="50" fillId="0" borderId="0"/>
    <xf numFmtId="0" fontId="43" fillId="0" borderId="0">
      <alignment vertical="center"/>
    </xf>
    <xf numFmtId="0" fontId="24" fillId="0" borderId="0"/>
    <xf numFmtId="0" fontId="24" fillId="0" borderId="0"/>
    <xf numFmtId="0" fontId="24" fillId="0" borderId="0"/>
    <xf numFmtId="0" fontId="16" fillId="0" borderId="0"/>
    <xf numFmtId="0" fontId="16" fillId="0" borderId="0"/>
    <xf numFmtId="0" fontId="50" fillId="0" borderId="0"/>
    <xf numFmtId="0" fontId="24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24" fillId="0" borderId="0"/>
    <xf numFmtId="0" fontId="50" fillId="0" borderId="0"/>
    <xf numFmtId="0" fontId="50" fillId="0" borderId="0"/>
    <xf numFmtId="0" fontId="15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6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6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50" fillId="0" borderId="0"/>
    <xf numFmtId="0" fontId="50" fillId="0" borderId="0"/>
    <xf numFmtId="0" fontId="16" fillId="0" borderId="0" applyFont="0" applyFill="0" applyBorder="0" applyAlignment="0" applyProtection="0"/>
    <xf numFmtId="0" fontId="24" fillId="0" borderId="0"/>
    <xf numFmtId="0" fontId="50" fillId="0" borderId="0"/>
    <xf numFmtId="0" fontId="43" fillId="0" borderId="0">
      <alignment vertical="center"/>
    </xf>
    <xf numFmtId="0" fontId="50" fillId="0" borderId="0"/>
    <xf numFmtId="0" fontId="43" fillId="0" borderId="0">
      <alignment vertical="center"/>
    </xf>
    <xf numFmtId="0" fontId="24" fillId="0" borderId="0"/>
    <xf numFmtId="0" fontId="24" fillId="0" borderId="0"/>
    <xf numFmtId="0" fontId="16" fillId="0" borderId="0"/>
    <xf numFmtId="0" fontId="24" fillId="0" borderId="0"/>
    <xf numFmtId="0" fontId="24" fillId="0" borderId="0"/>
    <xf numFmtId="0" fontId="16" fillId="0" borderId="0"/>
    <xf numFmtId="0" fontId="24" fillId="0" borderId="0"/>
    <xf numFmtId="0" fontId="24" fillId="0" borderId="0"/>
    <xf numFmtId="0" fontId="24" fillId="0" borderId="0"/>
    <xf numFmtId="0" fontId="50" fillId="0" borderId="0"/>
    <xf numFmtId="0" fontId="50" fillId="0" borderId="0"/>
    <xf numFmtId="0" fontId="43" fillId="0" borderId="0">
      <alignment vertical="center"/>
    </xf>
    <xf numFmtId="0" fontId="43" fillId="0" borderId="0">
      <alignment vertical="center"/>
    </xf>
    <xf numFmtId="0" fontId="24" fillId="0" borderId="0"/>
    <xf numFmtId="0" fontId="24" fillId="0" borderId="0"/>
    <xf numFmtId="0" fontId="16" fillId="0" borderId="0"/>
    <xf numFmtId="0" fontId="50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24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50" fillId="0" borderId="0"/>
    <xf numFmtId="0" fontId="24" fillId="0" borderId="0"/>
    <xf numFmtId="0" fontId="50" fillId="0" borderId="0"/>
    <xf numFmtId="0" fontId="50" fillId="0" borderId="0"/>
    <xf numFmtId="0" fontId="51" fillId="0" borderId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51" fillId="0" borderId="0"/>
    <xf numFmtId="245" fontId="4" fillId="0" borderId="0" applyFont="0" applyFill="0" applyBorder="0" applyProtection="0">
      <alignment vertical="center"/>
    </xf>
    <xf numFmtId="246" fontId="4" fillId="0" borderId="0">
      <alignment vertical="center"/>
    </xf>
    <xf numFmtId="247" fontId="4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234" fontId="28" fillId="0" borderId="0">
      <protection locked="0"/>
    </xf>
    <xf numFmtId="234" fontId="28" fillId="0" borderId="0">
      <protection locked="0"/>
    </xf>
    <xf numFmtId="234" fontId="28" fillId="0" borderId="0">
      <protection locked="0"/>
    </xf>
    <xf numFmtId="234" fontId="28" fillId="0" borderId="0">
      <protection locked="0"/>
    </xf>
    <xf numFmtId="234" fontId="28" fillId="0" borderId="0">
      <protection locked="0"/>
    </xf>
    <xf numFmtId="234" fontId="28" fillId="0" borderId="0">
      <protection locked="0"/>
    </xf>
    <xf numFmtId="234" fontId="28" fillId="0" borderId="0">
      <protection locked="0"/>
    </xf>
    <xf numFmtId="234" fontId="28" fillId="0" borderId="0">
      <protection locked="0"/>
    </xf>
    <xf numFmtId="234" fontId="28" fillId="0" borderId="0">
      <protection locked="0"/>
    </xf>
    <xf numFmtId="234" fontId="28" fillId="0" borderId="0">
      <protection locked="0"/>
    </xf>
    <xf numFmtId="234" fontId="28" fillId="0" borderId="0">
      <protection locked="0"/>
    </xf>
    <xf numFmtId="234" fontId="28" fillId="0" borderId="0">
      <protection locked="0"/>
    </xf>
    <xf numFmtId="234" fontId="28" fillId="0" borderId="0">
      <protection locked="0"/>
    </xf>
    <xf numFmtId="234" fontId="28" fillId="0" borderId="0">
      <protection locked="0"/>
    </xf>
    <xf numFmtId="234" fontId="28" fillId="0" borderId="0">
      <protection locked="0"/>
    </xf>
    <xf numFmtId="234" fontId="28" fillId="0" borderId="0">
      <protection locked="0"/>
    </xf>
    <xf numFmtId="234" fontId="28" fillId="0" borderId="0">
      <protection locked="0"/>
    </xf>
    <xf numFmtId="234" fontId="28" fillId="0" borderId="0">
      <protection locked="0"/>
    </xf>
    <xf numFmtId="234" fontId="28" fillId="0" borderId="0">
      <protection locked="0"/>
    </xf>
    <xf numFmtId="234" fontId="28" fillId="0" borderId="0">
      <protection locked="0"/>
    </xf>
    <xf numFmtId="234" fontId="28" fillId="0" borderId="0">
      <protection locked="0"/>
    </xf>
    <xf numFmtId="9" fontId="7" fillId="0" borderId="0">
      <alignment vertical="center"/>
    </xf>
    <xf numFmtId="216" fontId="24" fillId="0" borderId="0" applyFont="0" applyFill="0" applyBorder="0" applyAlignment="0" applyProtection="0"/>
    <xf numFmtId="3" fontId="11" fillId="0" borderId="3"/>
    <xf numFmtId="0" fontId="7" fillId="0" borderId="0">
      <alignment vertical="center"/>
    </xf>
    <xf numFmtId="0" fontId="43" fillId="0" borderId="0">
      <alignment vertical="center"/>
    </xf>
    <xf numFmtId="3" fontId="11" fillId="0" borderId="3"/>
    <xf numFmtId="10" fontId="7" fillId="0" borderId="0">
      <alignment vertical="center"/>
    </xf>
    <xf numFmtId="0" fontId="43" fillId="0" borderId="0">
      <alignment vertical="center"/>
    </xf>
    <xf numFmtId="0" fontId="7" fillId="0" borderId="0">
      <alignment vertical="center"/>
    </xf>
    <xf numFmtId="235" fontId="9" fillId="0" borderId="0">
      <alignment vertical="center"/>
    </xf>
    <xf numFmtId="0" fontId="14" fillId="0" borderId="0">
      <alignment horizontal="center" vertical="center"/>
    </xf>
    <xf numFmtId="0" fontId="23" fillId="0" borderId="0"/>
    <xf numFmtId="0" fontId="23" fillId="0" borderId="0"/>
    <xf numFmtId="0" fontId="14" fillId="0" borderId="0">
      <alignment horizontal="center" vertical="center"/>
    </xf>
    <xf numFmtId="0" fontId="23" fillId="0" borderId="0"/>
    <xf numFmtId="0" fontId="43" fillId="0" borderId="0">
      <alignment vertical="center"/>
    </xf>
    <xf numFmtId="3" fontId="109" fillId="0" borderId="6">
      <alignment horizontal="right" vertical="center"/>
    </xf>
    <xf numFmtId="0" fontId="14" fillId="0" borderId="0">
      <alignment horizontal="center" vertical="center"/>
    </xf>
    <xf numFmtId="0" fontId="23" fillId="0" borderId="0"/>
    <xf numFmtId="0" fontId="14" fillId="0" borderId="0">
      <alignment horizontal="center" vertical="center"/>
    </xf>
    <xf numFmtId="0" fontId="14" fillId="0" borderId="0">
      <alignment horizontal="center" vertical="center"/>
    </xf>
    <xf numFmtId="0" fontId="23" fillId="0" borderId="0"/>
    <xf numFmtId="41" fontId="3" fillId="0" borderId="0">
      <alignment horizontal="center" vertical="center"/>
    </xf>
    <xf numFmtId="199" fontId="52" fillId="0" borderId="0">
      <alignment horizontal="center" vertical="center"/>
    </xf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14" fillId="0" borderId="0">
      <alignment horizontal="center" vertical="center"/>
    </xf>
    <xf numFmtId="0" fontId="23" fillId="0" borderId="0"/>
    <xf numFmtId="0" fontId="23" fillId="0" borderId="0"/>
    <xf numFmtId="0" fontId="23" fillId="0" borderId="0"/>
    <xf numFmtId="0" fontId="23" fillId="0" borderId="0"/>
    <xf numFmtId="0" fontId="14" fillId="0" borderId="0">
      <alignment horizontal="center" vertical="center"/>
    </xf>
    <xf numFmtId="0" fontId="110" fillId="0" borderId="0"/>
    <xf numFmtId="4" fontId="111" fillId="0" borderId="7">
      <alignment vertical="center"/>
    </xf>
    <xf numFmtId="0" fontId="24" fillId="0" borderId="0" applyNumberFormat="0" applyFill="0" applyBorder="0" applyAlignment="0" applyProtection="0"/>
    <xf numFmtId="206" fontId="3" fillId="0" borderId="0">
      <protection locked="0"/>
    </xf>
    <xf numFmtId="196" fontId="43" fillId="0" borderId="0">
      <protection locked="0"/>
    </xf>
    <xf numFmtId="196" fontId="43" fillId="0" borderId="0">
      <protection locked="0"/>
    </xf>
    <xf numFmtId="196" fontId="43" fillId="0" borderId="0">
      <protection locked="0"/>
    </xf>
    <xf numFmtId="10" fontId="26" fillId="0" borderId="0" applyFont="0" applyFill="0" applyBorder="0" applyAlignment="0" applyProtection="0"/>
    <xf numFmtId="0" fontId="3" fillId="0" borderId="0"/>
    <xf numFmtId="2" fontId="109" fillId="0" borderId="6">
      <alignment horizontal="right" vertical="center"/>
    </xf>
    <xf numFmtId="0" fontId="3" fillId="0" borderId="0"/>
    <xf numFmtId="0" fontId="3" fillId="0" borderId="8">
      <alignment horizontal="center"/>
    </xf>
    <xf numFmtId="0" fontId="43" fillId="0" borderId="0">
      <alignment vertical="center"/>
    </xf>
    <xf numFmtId="248" fontId="16" fillId="0" borderId="0">
      <alignment vertical="center"/>
    </xf>
    <xf numFmtId="9" fontId="3" fillId="0" borderId="0">
      <protection locked="0"/>
    </xf>
    <xf numFmtId="0" fontId="3" fillId="0" borderId="0"/>
    <xf numFmtId="0" fontId="35" fillId="0" borderId="0"/>
    <xf numFmtId="0" fontId="53" fillId="0" borderId="9">
      <alignment horizontal="center" vertical="center"/>
    </xf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134" fillId="0" borderId="0" applyFont="0" applyFill="0" applyBorder="0" applyAlignment="0" applyProtection="0"/>
    <xf numFmtId="188" fontId="33" fillId="0" borderId="0" applyFont="0" applyFill="0" applyBorder="0" applyAlignment="0" applyProtection="0"/>
    <xf numFmtId="0" fontId="13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134" fillId="0" borderId="0" applyFont="0" applyFill="0" applyBorder="0" applyAlignment="0" applyProtection="0"/>
    <xf numFmtId="41" fontId="135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134" fillId="0" borderId="0" applyFont="0" applyFill="0" applyBorder="0" applyAlignment="0" applyProtection="0"/>
    <xf numFmtId="189" fontId="33" fillId="0" borderId="0" applyFont="0" applyFill="0" applyBorder="0" applyAlignment="0" applyProtection="0"/>
    <xf numFmtId="0" fontId="136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134" fillId="0" borderId="0" applyFont="0" applyFill="0" applyBorder="0" applyAlignment="0" applyProtection="0"/>
    <xf numFmtId="43" fontId="135" fillId="0" borderId="0" applyFont="0" applyFill="0" applyBorder="0" applyAlignment="0" applyProtection="0"/>
    <xf numFmtId="0" fontId="137" fillId="0" borderId="0" applyFont="0" applyFill="0" applyBorder="0" applyAlignment="0" applyProtection="0"/>
    <xf numFmtId="0" fontId="137" fillId="0" borderId="0" applyFont="0" applyFill="0" applyBorder="0" applyAlignment="0" applyProtection="0"/>
    <xf numFmtId="191" fontId="22" fillId="0" borderId="3">
      <alignment horizontal="center" vertical="center"/>
    </xf>
    <xf numFmtId="233" fontId="23" fillId="3" borderId="10">
      <alignment horizontal="center" vertical="center"/>
    </xf>
    <xf numFmtId="206" fontId="3" fillId="0" borderId="0">
      <protection locked="0"/>
    </xf>
    <xf numFmtId="196" fontId="43" fillId="0" borderId="0">
      <protection locked="0"/>
    </xf>
    <xf numFmtId="196" fontId="43" fillId="0" borderId="0">
      <protection locked="0"/>
    </xf>
    <xf numFmtId="196" fontId="43" fillId="0" borderId="0">
      <protection locked="0"/>
    </xf>
    <xf numFmtId="0" fontId="9" fillId="0" borderId="0">
      <protection locked="0"/>
    </xf>
    <xf numFmtId="206" fontId="3" fillId="0" borderId="0">
      <protection locked="0"/>
    </xf>
    <xf numFmtId="196" fontId="43" fillId="0" borderId="0">
      <protection locked="0"/>
    </xf>
    <xf numFmtId="196" fontId="43" fillId="0" borderId="0">
      <protection locked="0"/>
    </xf>
    <xf numFmtId="196" fontId="43" fillId="0" borderId="0">
      <protection locked="0"/>
    </xf>
    <xf numFmtId="0" fontId="60" fillId="0" borderId="0" applyFont="0" applyFill="0" applyBorder="0" applyAlignment="0" applyProtection="0"/>
    <xf numFmtId="176" fontId="61" fillId="0" borderId="0" applyFont="0" applyFill="0" applyBorder="0" applyAlignment="0" applyProtection="0"/>
    <xf numFmtId="262" fontId="15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138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138" fillId="0" borderId="0" applyFont="0" applyFill="0" applyBorder="0" applyAlignment="0" applyProtection="0"/>
    <xf numFmtId="42" fontId="139" fillId="0" borderId="0" applyFont="0" applyFill="0" applyBorder="0" applyAlignment="0" applyProtection="0"/>
    <xf numFmtId="0" fontId="138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138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26" fillId="0" borderId="0" applyFont="0" applyFill="0" applyBorder="0" applyAlignment="0" applyProtection="0"/>
    <xf numFmtId="275" fontId="9" fillId="0" borderId="0" applyFont="0" applyFill="0" applyBorder="0" applyAlignment="0" applyProtection="0"/>
    <xf numFmtId="37" fontId="94" fillId="0" borderId="0" applyFont="0" applyFill="0" applyBorder="0" applyAlignment="0" applyProtection="0"/>
    <xf numFmtId="216" fontId="24" fillId="0" borderId="0" applyFont="0" applyFill="0" applyBorder="0" applyAlignment="0" applyProtection="0"/>
    <xf numFmtId="0" fontId="9" fillId="0" borderId="0">
      <protection locked="0"/>
    </xf>
    <xf numFmtId="0" fontId="26" fillId="0" borderId="0" applyFont="0" applyFill="0" applyBorder="0" applyAlignment="0" applyProtection="0"/>
    <xf numFmtId="178" fontId="61" fillId="0" borderId="0" applyFont="0" applyFill="0" applyBorder="0" applyAlignment="0" applyProtection="0"/>
    <xf numFmtId="262" fontId="15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138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138" fillId="0" borderId="0" applyFont="0" applyFill="0" applyBorder="0" applyAlignment="0" applyProtection="0"/>
    <xf numFmtId="44" fontId="139" fillId="0" borderId="0" applyFont="0" applyFill="0" applyBorder="0" applyAlignment="0" applyProtection="0"/>
    <xf numFmtId="0" fontId="138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138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26" fillId="0" borderId="0" applyFont="0" applyFill="0" applyBorder="0" applyAlignment="0" applyProtection="0"/>
    <xf numFmtId="178" fontId="63" fillId="0" borderId="0" applyFont="0" applyFill="0" applyBorder="0" applyAlignment="0" applyProtection="0"/>
    <xf numFmtId="37" fontId="94" fillId="0" borderId="0" applyFont="0" applyFill="0" applyBorder="0" applyAlignment="0" applyProtection="0"/>
    <xf numFmtId="208" fontId="24" fillId="0" borderId="0" applyFont="0" applyFill="0" applyBorder="0" applyAlignment="0" applyProtection="0"/>
    <xf numFmtId="0" fontId="134" fillId="0" borderId="0" applyFont="0" applyFill="0" applyBorder="0" applyAlignment="0" applyProtection="0"/>
    <xf numFmtId="0" fontId="134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137" fillId="0" borderId="0" applyFont="0" applyFill="0" applyBorder="0" applyAlignment="0" applyProtection="0"/>
    <xf numFmtId="0" fontId="137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15" fillId="0" borderId="0"/>
    <xf numFmtId="0" fontId="62" fillId="0" borderId="0">
      <alignment horizontal="center" wrapText="1"/>
      <protection locked="0"/>
    </xf>
    <xf numFmtId="206" fontId="3" fillId="0" borderId="0">
      <protection locked="0"/>
    </xf>
    <xf numFmtId="196" fontId="43" fillId="0" borderId="0">
      <protection locked="0"/>
    </xf>
    <xf numFmtId="196" fontId="43" fillId="0" borderId="0">
      <protection locked="0"/>
    </xf>
    <xf numFmtId="196" fontId="43" fillId="0" borderId="0">
      <protection locked="0"/>
    </xf>
    <xf numFmtId="206" fontId="3" fillId="0" borderId="0">
      <protection locked="0"/>
    </xf>
    <xf numFmtId="196" fontId="43" fillId="0" borderId="0">
      <protection locked="0"/>
    </xf>
    <xf numFmtId="196" fontId="43" fillId="0" borderId="0">
      <protection locked="0"/>
    </xf>
    <xf numFmtId="196" fontId="43" fillId="0" borderId="0">
      <protection locked="0"/>
    </xf>
    <xf numFmtId="0" fontId="60" fillId="0" borderId="0" applyFont="0" applyFill="0" applyBorder="0" applyAlignment="0" applyProtection="0"/>
    <xf numFmtId="177" fontId="61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138" fillId="0" borderId="0" applyFont="0" applyFill="0" applyBorder="0" applyAlignment="0" applyProtection="0"/>
    <xf numFmtId="41" fontId="139" fillId="0" borderId="0" applyFont="0" applyFill="0" applyBorder="0" applyAlignment="0" applyProtection="0"/>
    <xf numFmtId="0" fontId="138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138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3" fillId="0" borderId="0" applyFont="0" applyFill="0" applyBorder="0" applyAlignment="0" applyProtection="0"/>
    <xf numFmtId="276" fontId="9" fillId="0" borderId="0" applyFont="0" applyFill="0" applyBorder="0" applyAlignment="0" applyProtection="0"/>
    <xf numFmtId="277" fontId="9" fillId="0" borderId="0" applyFont="0" applyFill="0" applyBorder="0" applyAlignment="0" applyProtection="0"/>
    <xf numFmtId="276" fontId="9" fillId="0" borderId="0" applyFont="0" applyFill="0" applyBorder="0" applyAlignment="0" applyProtection="0"/>
    <xf numFmtId="278" fontId="23" fillId="0" borderId="0" applyFont="0" applyFill="0" applyBorder="0" applyAlignment="0" applyProtection="0"/>
    <xf numFmtId="0" fontId="63" fillId="0" borderId="0" applyFont="0" applyFill="0" applyBorder="0" applyAlignment="0" applyProtection="0"/>
    <xf numFmtId="277" fontId="9" fillId="0" borderId="0" applyFont="0" applyFill="0" applyBorder="0" applyAlignment="0" applyProtection="0"/>
    <xf numFmtId="276" fontId="9" fillId="0" borderId="0" applyFont="0" applyFill="0" applyBorder="0" applyAlignment="0" applyProtection="0"/>
    <xf numFmtId="37" fontId="94" fillId="0" borderId="0" applyFont="0" applyFill="0" applyBorder="0" applyAlignment="0" applyProtection="0"/>
    <xf numFmtId="41" fontId="63" fillId="0" borderId="0" applyFont="0" applyFill="0" applyBorder="0" applyAlignment="0" applyProtection="0"/>
    <xf numFmtId="0" fontId="26" fillId="0" borderId="0" applyFont="0" applyFill="0" applyBorder="0" applyAlignment="0" applyProtection="0"/>
    <xf numFmtId="179" fontId="61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138" fillId="0" borderId="0" applyFont="0" applyFill="0" applyBorder="0" applyAlignment="0" applyProtection="0"/>
    <xf numFmtId="43" fontId="139" fillId="0" borderId="0" applyFont="0" applyFill="0" applyBorder="0" applyAlignment="0" applyProtection="0"/>
    <xf numFmtId="0" fontId="140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138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26" fillId="0" borderId="0" applyFont="0" applyFill="0" applyBorder="0" applyAlignment="0" applyProtection="0"/>
    <xf numFmtId="179" fontId="63" fillId="0" borderId="0" applyFont="0" applyFill="0" applyBorder="0" applyAlignment="0" applyProtection="0"/>
    <xf numFmtId="37" fontId="94" fillId="0" borderId="0" applyFont="0" applyFill="0" applyBorder="0" applyAlignment="0" applyProtection="0"/>
    <xf numFmtId="43" fontId="63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65" fillId="0" borderId="0"/>
    <xf numFmtId="0" fontId="24" fillId="0" borderId="0"/>
    <xf numFmtId="0" fontId="24" fillId="0" borderId="0"/>
    <xf numFmtId="225" fontId="43" fillId="0" borderId="0" applyFont="0" applyFill="0" applyBorder="0" applyAlignment="0" applyProtection="0">
      <alignment horizontal="right"/>
    </xf>
    <xf numFmtId="0" fontId="64" fillId="0" borderId="0"/>
    <xf numFmtId="0" fontId="123" fillId="0" borderId="0"/>
    <xf numFmtId="0" fontId="65" fillId="0" borderId="0"/>
    <xf numFmtId="0" fontId="65" fillId="0" borderId="0"/>
    <xf numFmtId="0" fontId="141" fillId="0" borderId="0"/>
    <xf numFmtId="0" fontId="33" fillId="0" borderId="0"/>
    <xf numFmtId="0" fontId="142" fillId="0" borderId="0"/>
    <xf numFmtId="0" fontId="33" fillId="0" borderId="0"/>
    <xf numFmtId="0" fontId="134" fillId="0" borderId="0"/>
    <xf numFmtId="0" fontId="33" fillId="0" borderId="0"/>
    <xf numFmtId="0" fontId="134" fillId="0" borderId="0"/>
    <xf numFmtId="0" fontId="9" fillId="0" borderId="0"/>
    <xf numFmtId="0" fontId="143" fillId="0" borderId="0"/>
    <xf numFmtId="0" fontId="144" fillId="0" borderId="0"/>
    <xf numFmtId="0" fontId="134" fillId="0" borderId="0"/>
    <xf numFmtId="0" fontId="33" fillId="0" borderId="0"/>
    <xf numFmtId="0" fontId="145" fillId="0" borderId="0"/>
    <xf numFmtId="0" fontId="9" fillId="0" borderId="0"/>
    <xf numFmtId="206" fontId="3" fillId="0" borderId="0">
      <protection locked="0"/>
    </xf>
    <xf numFmtId="196" fontId="43" fillId="0" borderId="0">
      <protection locked="0"/>
    </xf>
    <xf numFmtId="196" fontId="43" fillId="0" borderId="0">
      <protection locked="0"/>
    </xf>
    <xf numFmtId="196" fontId="43" fillId="0" borderId="0">
      <protection locked="0"/>
    </xf>
    <xf numFmtId="0" fontId="26" fillId="0" borderId="0"/>
    <xf numFmtId="0" fontId="61" fillId="0" borderId="0"/>
    <xf numFmtId="0" fontId="138" fillId="0" borderId="0"/>
    <xf numFmtId="0" fontId="65" fillId="0" borderId="0"/>
    <xf numFmtId="0" fontId="65" fillId="0" borderId="0"/>
    <xf numFmtId="0" fontId="124" fillId="0" borderId="0"/>
    <xf numFmtId="0" fontId="26" fillId="0" borderId="0"/>
    <xf numFmtId="0" fontId="61" fillId="0" borderId="0"/>
    <xf numFmtId="0" fontId="47" fillId="0" borderId="0"/>
    <xf numFmtId="0" fontId="66" fillId="0" borderId="0"/>
    <xf numFmtId="0" fontId="47" fillId="0" borderId="0"/>
    <xf numFmtId="0" fontId="66" fillId="0" borderId="0"/>
    <xf numFmtId="0" fontId="122" fillId="0" borderId="0"/>
    <xf numFmtId="0" fontId="61" fillId="0" borderId="0"/>
    <xf numFmtId="0" fontId="26" fillId="0" borderId="0"/>
    <xf numFmtId="0" fontId="61" fillId="0" borderId="0"/>
    <xf numFmtId="0" fontId="26" fillId="0" borderId="0"/>
    <xf numFmtId="0" fontId="43" fillId="0" borderId="0">
      <alignment vertical="center"/>
    </xf>
    <xf numFmtId="0" fontId="47" fillId="0" borderId="0"/>
    <xf numFmtId="0" fontId="66" fillId="0" borderId="0"/>
    <xf numFmtId="0" fontId="47" fillId="0" borderId="0"/>
    <xf numFmtId="0" fontId="66" fillId="0" borderId="0"/>
    <xf numFmtId="0" fontId="122" fillId="0" borderId="0"/>
    <xf numFmtId="0" fontId="61" fillId="0" borderId="0"/>
    <xf numFmtId="0" fontId="26" fillId="0" borderId="0"/>
    <xf numFmtId="0" fontId="66" fillId="0" borderId="0"/>
    <xf numFmtId="0" fontId="122" fillId="0" borderId="0"/>
    <xf numFmtId="0" fontId="61" fillId="0" borderId="0"/>
    <xf numFmtId="0" fontId="26" fillId="0" borderId="0"/>
    <xf numFmtId="0" fontId="61" fillId="0" borderId="0"/>
    <xf numFmtId="0" fontId="26" fillId="0" borderId="0"/>
    <xf numFmtId="0" fontId="61" fillId="0" borderId="0"/>
    <xf numFmtId="0" fontId="26" fillId="0" borderId="0"/>
    <xf numFmtId="0" fontId="61" fillId="0" borderId="0"/>
    <xf numFmtId="0" fontId="26" fillId="0" borderId="0"/>
    <xf numFmtId="0" fontId="61" fillId="0" borderId="0"/>
    <xf numFmtId="0" fontId="26" fillId="0" borderId="0"/>
    <xf numFmtId="0" fontId="66" fillId="0" borderId="0"/>
    <xf numFmtId="0" fontId="26" fillId="0" borderId="0"/>
    <xf numFmtId="0" fontId="61" fillId="0" borderId="0"/>
    <xf numFmtId="0" fontId="43" fillId="0" borderId="0">
      <alignment vertical="center"/>
    </xf>
    <xf numFmtId="0" fontId="43" fillId="0" borderId="0">
      <alignment vertical="center"/>
    </xf>
    <xf numFmtId="0" fontId="26" fillId="0" borderId="0"/>
    <xf numFmtId="0" fontId="61" fillId="0" borderId="0"/>
    <xf numFmtId="0" fontId="47" fillId="0" borderId="0"/>
    <xf numFmtId="0" fontId="66" fillId="0" borderId="0"/>
    <xf numFmtId="0" fontId="47" fillId="0" borderId="0"/>
    <xf numFmtId="0" fontId="66" fillId="0" borderId="0"/>
    <xf numFmtId="0" fontId="122" fillId="0" borderId="0"/>
    <xf numFmtId="0" fontId="61" fillId="0" borderId="0"/>
    <xf numFmtId="0" fontId="26" fillId="0" borderId="0"/>
    <xf numFmtId="0" fontId="61" fillId="0" borderId="0"/>
    <xf numFmtId="0" fontId="26" fillId="0" borderId="0"/>
    <xf numFmtId="0" fontId="43" fillId="0" borderId="0">
      <alignment vertical="center"/>
    </xf>
    <xf numFmtId="0" fontId="47" fillId="0" borderId="0"/>
    <xf numFmtId="0" fontId="66" fillId="0" borderId="0"/>
    <xf numFmtId="0" fontId="47" fillId="0" borderId="0"/>
    <xf numFmtId="0" fontId="66" fillId="0" borderId="0"/>
    <xf numFmtId="0" fontId="122" fillId="0" borderId="0"/>
    <xf numFmtId="0" fontId="61" fillId="0" borderId="0"/>
    <xf numFmtId="0" fontId="26" fillId="0" borderId="0"/>
    <xf numFmtId="0" fontId="66" fillId="0" borderId="0"/>
    <xf numFmtId="0" fontId="122" fillId="0" borderId="0"/>
    <xf numFmtId="0" fontId="61" fillId="0" borderId="0"/>
    <xf numFmtId="0" fontId="26" fillId="0" borderId="0"/>
    <xf numFmtId="0" fontId="61" fillId="0" borderId="0"/>
    <xf numFmtId="0" fontId="26" fillId="0" borderId="0"/>
    <xf numFmtId="0" fontId="61" fillId="0" borderId="0"/>
    <xf numFmtId="0" fontId="26" fillId="0" borderId="0"/>
    <xf numFmtId="0" fontId="61" fillId="0" borderId="0"/>
    <xf numFmtId="0" fontId="26" fillId="0" borderId="0"/>
    <xf numFmtId="0" fontId="61" fillId="0" borderId="0"/>
    <xf numFmtId="0" fontId="26" fillId="0" borderId="0"/>
    <xf numFmtId="0" fontId="66" fillId="0" borderId="0"/>
    <xf numFmtId="0" fontId="26" fillId="0" borderId="0"/>
    <xf numFmtId="0" fontId="61" fillId="0" borderId="0"/>
    <xf numFmtId="0" fontId="47" fillId="0" borderId="0"/>
    <xf numFmtId="0" fontId="66" fillId="0" borderId="0"/>
    <xf numFmtId="0" fontId="47" fillId="0" borderId="0"/>
    <xf numFmtId="0" fontId="66" fillId="0" borderId="0"/>
    <xf numFmtId="0" fontId="122" fillId="0" borderId="0"/>
    <xf numFmtId="0" fontId="61" fillId="0" borderId="0"/>
    <xf numFmtId="0" fontId="26" fillId="0" borderId="0"/>
    <xf numFmtId="0" fontId="61" fillId="0" borderId="0"/>
    <xf numFmtId="0" fontId="26" fillId="0" borderId="0"/>
    <xf numFmtId="0" fontId="43" fillId="0" borderId="0">
      <alignment vertical="center"/>
    </xf>
    <xf numFmtId="0" fontId="47" fillId="0" borderId="0"/>
    <xf numFmtId="0" fontId="66" fillId="0" borderId="0"/>
    <xf numFmtId="0" fontId="47" fillId="0" borderId="0"/>
    <xf numFmtId="0" fontId="66" fillId="0" borderId="0"/>
    <xf numFmtId="0" fontId="122" fillId="0" borderId="0"/>
    <xf numFmtId="0" fontId="61" fillId="0" borderId="0"/>
    <xf numFmtId="0" fontId="26" fillId="0" borderId="0"/>
    <xf numFmtId="0" fontId="66" fillId="0" borderId="0"/>
    <xf numFmtId="0" fontId="122" fillId="0" borderId="0"/>
    <xf numFmtId="0" fontId="61" fillId="0" borderId="0"/>
    <xf numFmtId="0" fontId="26" fillId="0" borderId="0"/>
    <xf numFmtId="0" fontId="61" fillId="0" borderId="0"/>
    <xf numFmtId="0" fontId="26" fillId="0" borderId="0"/>
    <xf numFmtId="0" fontId="61" fillId="0" borderId="0"/>
    <xf numFmtId="0" fontId="26" fillId="0" borderId="0"/>
    <xf numFmtId="0" fontId="61" fillId="0" borderId="0"/>
    <xf numFmtId="0" fontId="26" fillId="0" borderId="0"/>
    <xf numFmtId="0" fontId="61" fillId="0" borderId="0"/>
    <xf numFmtId="0" fontId="26" fillId="0" borderId="0"/>
    <xf numFmtId="0" fontId="66" fillId="0" borderId="0"/>
    <xf numFmtId="0" fontId="146" fillId="0" borderId="0"/>
    <xf numFmtId="0" fontId="61" fillId="0" borderId="0"/>
    <xf numFmtId="0" fontId="138" fillId="0" borderId="0"/>
    <xf numFmtId="0" fontId="61" fillId="0" borderId="0"/>
    <xf numFmtId="49" fontId="26" fillId="0" borderId="0" applyBorder="0"/>
    <xf numFmtId="0" fontId="139" fillId="0" borderId="0"/>
    <xf numFmtId="0" fontId="138" fillId="0" borderId="0"/>
    <xf numFmtId="0" fontId="63" fillId="0" borderId="0"/>
    <xf numFmtId="0" fontId="26" fillId="0" borderId="0"/>
    <xf numFmtId="0" fontId="61" fillId="0" borderId="0"/>
    <xf numFmtId="0" fontId="138" fillId="0" borderId="0"/>
    <xf numFmtId="0" fontId="61" fillId="0" borderId="0"/>
    <xf numFmtId="0" fontId="138" fillId="0" borderId="0"/>
    <xf numFmtId="0" fontId="61" fillId="0" borderId="0"/>
    <xf numFmtId="0" fontId="24" fillId="0" borderId="0"/>
    <xf numFmtId="0" fontId="9" fillId="0" borderId="0" applyFill="0" applyBorder="0" applyAlignment="0"/>
    <xf numFmtId="181" fontId="3" fillId="0" borderId="0" applyFill="0" applyBorder="0" applyAlignment="0"/>
    <xf numFmtId="199" fontId="67" fillId="0" borderId="0" applyFill="0" applyBorder="0" applyAlignment="0"/>
    <xf numFmtId="219" fontId="43" fillId="0" borderId="0" applyFill="0" applyBorder="0" applyAlignment="0"/>
    <xf numFmtId="220" fontId="43" fillId="0" borderId="0" applyFill="0" applyBorder="0" applyAlignment="0"/>
    <xf numFmtId="218" fontId="43" fillId="0" borderId="0" applyFill="0" applyBorder="0" applyAlignment="0"/>
    <xf numFmtId="221" fontId="43" fillId="0" borderId="0" applyFill="0" applyBorder="0" applyAlignment="0"/>
    <xf numFmtId="181" fontId="3" fillId="0" borderId="0" applyFill="0" applyBorder="0" applyAlignment="0"/>
    <xf numFmtId="0" fontId="34" fillId="0" borderId="0"/>
    <xf numFmtId="0" fontId="125" fillId="0" borderId="0" applyNumberFormat="0" applyFill="0" applyBorder="0" applyAlignment="0" applyProtection="0">
      <alignment vertical="top"/>
      <protection locked="0"/>
    </xf>
    <xf numFmtId="279" fontId="3" fillId="0" borderId="0" applyFont="0" applyFill="0" applyBorder="0" applyAlignment="0" applyProtection="0"/>
    <xf numFmtId="3" fontId="114" fillId="0" borderId="0">
      <alignment horizontal="center"/>
    </xf>
    <xf numFmtId="211" fontId="9" fillId="0" borderId="0" applyFont="0" applyFill="0" applyBorder="0" applyAlignment="0" applyProtection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41" fontId="35" fillId="0" borderId="0" applyFont="0" applyFill="0" applyBorder="0" applyAlignment="0" applyProtection="0"/>
    <xf numFmtId="218" fontId="43" fillId="0" borderId="0" applyFont="0" applyFill="0" applyBorder="0" applyAlignment="0" applyProtection="0"/>
    <xf numFmtId="200" fontId="70" fillId="0" borderId="0"/>
    <xf numFmtId="43" fontId="24" fillId="0" borderId="0" applyFont="0" applyFill="0" applyBorder="0" applyAlignment="0" applyProtection="0"/>
    <xf numFmtId="3" fontId="24" fillId="0" borderId="0" applyFont="0" applyFill="0" applyBorder="0" applyAlignment="0" applyProtection="0"/>
    <xf numFmtId="40" fontId="15" fillId="0" borderId="0" applyFont="0" applyFill="0" applyBorder="0" applyAlignment="0" applyProtection="0"/>
    <xf numFmtId="0" fontId="71" fillId="0" borderId="0" applyNumberFormat="0" applyAlignment="0">
      <alignment horizontal="left"/>
    </xf>
    <xf numFmtId="226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43" fillId="0" borderId="0">
      <alignment vertical="center"/>
    </xf>
    <xf numFmtId="0" fontId="24" fillId="0" borderId="0" applyFont="0" applyFill="0" applyBorder="0" applyAlignment="0" applyProtection="0"/>
    <xf numFmtId="198" fontId="9" fillId="0" borderId="0">
      <protection locked="0"/>
    </xf>
    <xf numFmtId="0" fontId="43" fillId="0" borderId="0">
      <alignment vertical="center"/>
    </xf>
    <xf numFmtId="0" fontId="35" fillId="0" borderId="0" applyFont="0" applyFill="0" applyBorder="0" applyAlignment="0" applyProtection="0"/>
    <xf numFmtId="181" fontId="3" fillId="0" borderId="0" applyFont="0" applyFill="0" applyBorder="0" applyAlignment="0" applyProtection="0"/>
    <xf numFmtId="209" fontId="72" fillId="0" borderId="3" applyFill="0" applyBorder="0" applyAlignment="0"/>
    <xf numFmtId="0" fontId="9" fillId="0" borderId="0" applyFont="0" applyFill="0" applyBorder="0" applyAlignment="0" applyProtection="0"/>
    <xf numFmtId="217" fontId="4" fillId="0" borderId="0" applyFont="0" applyFill="0" applyBorder="0" applyAlignment="0" applyProtection="0"/>
    <xf numFmtId="0" fontId="9" fillId="0" borderId="0"/>
    <xf numFmtId="196" fontId="9" fillId="0" borderId="0">
      <protection locked="0"/>
    </xf>
    <xf numFmtId="14" fontId="73" fillId="0" borderId="0" applyFill="0" applyBorder="0" applyAlignment="0"/>
    <xf numFmtId="210" fontId="3" fillId="0" borderId="0">
      <protection locked="0"/>
    </xf>
    <xf numFmtId="193" fontId="24" fillId="0" borderId="11">
      <alignment vertical="center"/>
    </xf>
    <xf numFmtId="263" fontId="24" fillId="0" borderId="0" applyFont="0" applyFill="0" applyBorder="0" applyAlignment="0" applyProtection="0"/>
    <xf numFmtId="264" fontId="24" fillId="0" borderId="0" applyFont="0" applyFill="0" applyBorder="0" applyAlignment="0" applyProtection="0"/>
    <xf numFmtId="265" fontId="24" fillId="0" borderId="0" applyFont="0" applyFill="0" applyBorder="0" applyAlignment="0" applyProtection="0"/>
    <xf numFmtId="266" fontId="24" fillId="0" borderId="0" applyFont="0" applyFill="0" applyBorder="0" applyAlignment="0" applyProtection="0"/>
    <xf numFmtId="267" fontId="24" fillId="0" borderId="0" applyFont="0" applyFill="0" applyBorder="0" applyAlignment="0" applyProtection="0"/>
    <xf numFmtId="267" fontId="24" fillId="0" borderId="0" applyFont="0" applyFill="0" applyBorder="0" applyAlignment="0" applyProtection="0"/>
    <xf numFmtId="38" fontId="15" fillId="0" borderId="0" applyFont="0" applyFill="0" applyBorder="0" applyAlignment="0" applyProtection="0"/>
    <xf numFmtId="40" fontId="15" fillId="0" borderId="0" applyFont="0" applyFill="0" applyBorder="0" applyAlignment="0" applyProtection="0"/>
    <xf numFmtId="201" fontId="9" fillId="0" borderId="0"/>
    <xf numFmtId="218" fontId="43" fillId="0" borderId="0" applyFill="0" applyBorder="0" applyAlignment="0"/>
    <xf numFmtId="181" fontId="3" fillId="0" borderId="0" applyFill="0" applyBorder="0" applyAlignment="0"/>
    <xf numFmtId="218" fontId="43" fillId="0" borderId="0" applyFill="0" applyBorder="0" applyAlignment="0"/>
    <xf numFmtId="221" fontId="43" fillId="0" borderId="0" applyFill="0" applyBorder="0" applyAlignment="0"/>
    <xf numFmtId="181" fontId="3" fillId="0" borderId="0" applyFill="0" applyBorder="0" applyAlignment="0"/>
    <xf numFmtId="0" fontId="74" fillId="0" borderId="0" applyNumberFormat="0" applyAlignment="0">
      <alignment horizontal="left"/>
    </xf>
    <xf numFmtId="227" fontId="9" fillId="0" borderId="0" applyFont="0" applyFill="0" applyBorder="0" applyAlignment="0" applyProtection="0"/>
    <xf numFmtId="0" fontId="36" fillId="0" borderId="0" applyNumberFormat="0" applyFont="0" applyFill="0" applyBorder="0" applyAlignment="0" applyProtection="0"/>
    <xf numFmtId="0" fontId="36" fillId="0" borderId="0" applyNumberFormat="0" applyFont="0" applyFill="0" applyBorder="0" applyAlignment="0" applyProtection="0"/>
    <xf numFmtId="0" fontId="36" fillId="0" borderId="0" applyNumberFormat="0" applyFont="0" applyFill="0" applyBorder="0" applyAlignment="0" applyProtection="0"/>
    <xf numFmtId="0" fontId="36" fillId="0" borderId="0" applyNumberFormat="0" applyFont="0" applyFill="0" applyBorder="0" applyAlignment="0" applyProtection="0"/>
    <xf numFmtId="0" fontId="36" fillId="0" borderId="0" applyNumberFormat="0" applyFont="0" applyFill="0" applyBorder="0" applyAlignment="0" applyProtection="0"/>
    <xf numFmtId="0" fontId="36" fillId="0" borderId="0" applyNumberFormat="0" applyFont="0" applyFill="0" applyBorder="0" applyAlignment="0" applyProtection="0"/>
    <xf numFmtId="0" fontId="36" fillId="0" borderId="0" applyNumberFormat="0" applyFont="0" applyFill="0" applyBorder="0" applyAlignment="0" applyProtection="0"/>
    <xf numFmtId="197" fontId="9" fillId="0" borderId="0">
      <protection locked="0"/>
    </xf>
    <xf numFmtId="0" fontId="75" fillId="0" borderId="0" applyNumberFormat="0" applyFill="0" applyBorder="0" applyAlignment="0" applyProtection="0">
      <alignment vertical="top"/>
      <protection locked="0"/>
    </xf>
    <xf numFmtId="267" fontId="24" fillId="0" borderId="0" applyFont="0" applyFill="0" applyBorder="0" applyAlignment="0" applyProtection="0"/>
    <xf numFmtId="267" fontId="24" fillId="0" borderId="0" applyFont="0" applyFill="0" applyBorder="0" applyAlignment="0" applyProtection="0"/>
    <xf numFmtId="267" fontId="24" fillId="0" borderId="0" applyFont="0" applyFill="0" applyBorder="0" applyAlignment="0" applyProtection="0"/>
    <xf numFmtId="0" fontId="3" fillId="0" borderId="0"/>
    <xf numFmtId="2" fontId="76" fillId="0" borderId="0">
      <alignment horizontal="left"/>
    </xf>
    <xf numFmtId="38" fontId="37" fillId="4" borderId="0" applyNumberFormat="0" applyBorder="0" applyAlignment="0" applyProtection="0"/>
    <xf numFmtId="3" fontId="7" fillId="0" borderId="12">
      <alignment horizontal="right" vertical="center"/>
    </xf>
    <xf numFmtId="4" fontId="7" fillId="0" borderId="12">
      <alignment horizontal="right" vertical="center"/>
    </xf>
    <xf numFmtId="0" fontId="126" fillId="0" borderId="0" applyAlignment="0">
      <alignment horizontal="right"/>
    </xf>
    <xf numFmtId="0" fontId="127" fillId="0" borderId="0"/>
    <xf numFmtId="0" fontId="128" fillId="0" borderId="0"/>
    <xf numFmtId="0" fontId="38" fillId="0" borderId="0">
      <alignment horizontal="left"/>
    </xf>
    <xf numFmtId="0" fontId="12" fillId="0" borderId="13" applyNumberFormat="0" applyAlignment="0" applyProtection="0">
      <alignment horizontal="left" vertical="center"/>
    </xf>
    <xf numFmtId="0" fontId="12" fillId="0" borderId="14">
      <alignment horizontal="left" vertical="center"/>
    </xf>
    <xf numFmtId="0" fontId="77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187" fontId="9" fillId="0" borderId="0">
      <protection locked="0"/>
    </xf>
    <xf numFmtId="187" fontId="9" fillId="0" borderId="0">
      <protection locked="0"/>
    </xf>
    <xf numFmtId="0" fontId="78" fillId="0" borderId="15">
      <alignment horizontal="center"/>
    </xf>
    <xf numFmtId="0" fontId="78" fillId="0" borderId="0">
      <alignment horizontal="center"/>
    </xf>
    <xf numFmtId="0" fontId="20" fillId="0" borderId="0" applyNumberFormat="0" applyFill="0" applyBorder="0" applyAlignment="0" applyProtection="0"/>
    <xf numFmtId="0" fontId="79" fillId="0" borderId="16" applyNumberFormat="0" applyFill="0" applyAlignment="0" applyProtection="0"/>
    <xf numFmtId="0" fontId="80" fillId="0" borderId="0" applyNumberFormat="0" applyFill="0" applyBorder="0" applyAlignment="0" applyProtection="0">
      <alignment vertical="top"/>
      <protection locked="0"/>
    </xf>
    <xf numFmtId="10" fontId="37" fillId="5" borderId="3" applyNumberFormat="0" applyBorder="0" applyAlignment="0" applyProtection="0"/>
    <xf numFmtId="0" fontId="43" fillId="0" borderId="0">
      <alignment vertical="center"/>
    </xf>
    <xf numFmtId="268" fontId="9" fillId="0" borderId="0" applyFont="0" applyFill="0" applyBorder="0" applyAlignment="0" applyProtection="0"/>
    <xf numFmtId="181" fontId="9" fillId="0" borderId="0" applyFont="0" applyFill="0" applyBorder="0" applyAlignment="0" applyProtection="0"/>
    <xf numFmtId="218" fontId="43" fillId="0" borderId="0" applyFill="0" applyBorder="0" applyAlignment="0"/>
    <xf numFmtId="181" fontId="3" fillId="0" borderId="0" applyFill="0" applyBorder="0" applyAlignment="0"/>
    <xf numFmtId="218" fontId="43" fillId="0" borderId="0" applyFill="0" applyBorder="0" applyAlignment="0"/>
    <xf numFmtId="221" fontId="43" fillId="0" borderId="0" applyFill="0" applyBorder="0" applyAlignment="0"/>
    <xf numFmtId="181" fontId="3" fillId="0" borderId="0" applyFill="0" applyBorder="0" applyAlignment="0"/>
    <xf numFmtId="269" fontId="129" fillId="0" borderId="0">
      <alignment horizontal="left"/>
    </xf>
    <xf numFmtId="0" fontId="81" fillId="0" borderId="0"/>
    <xf numFmtId="0" fontId="82" fillId="0" borderId="0"/>
    <xf numFmtId="0" fontId="81" fillId="0" borderId="0"/>
    <xf numFmtId="0" fontId="82" fillId="0" borderId="0"/>
    <xf numFmtId="0" fontId="83" fillId="0" borderId="0"/>
    <xf numFmtId="229" fontId="24" fillId="0" borderId="0" applyFont="0" applyFill="0" applyBorder="0" applyAlignment="0" applyProtection="0"/>
    <xf numFmtId="230" fontId="24" fillId="0" borderId="0" applyFont="0" applyFill="0" applyBorder="0" applyAlignment="0" applyProtection="0"/>
    <xf numFmtId="0" fontId="39" fillId="0" borderId="15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84" fillId="0" borderId="17" applyBorder="0">
      <alignment horizontal="left" vertical="center"/>
    </xf>
    <xf numFmtId="37" fontId="40" fillId="0" borderId="0"/>
    <xf numFmtId="0" fontId="11" fillId="0" borderId="18" applyNumberFormat="0" applyFont="0" applyBorder="0" applyProtection="0">
      <alignment horizontal="center" vertical="center"/>
    </xf>
    <xf numFmtId="0" fontId="24" fillId="0" borderId="0" applyNumberFormat="0" applyFill="0" applyBorder="0" applyAlignment="0" applyProtection="0"/>
    <xf numFmtId="0" fontId="81" fillId="0" borderId="0"/>
    <xf numFmtId="0" fontId="82" fillId="0" borderId="0"/>
    <xf numFmtId="0" fontId="82" fillId="0" borderId="0"/>
    <xf numFmtId="0" fontId="3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3" fillId="0" borderId="0"/>
    <xf numFmtId="0" fontId="24" fillId="0" borderId="0"/>
    <xf numFmtId="0" fontId="70" fillId="0" borderId="0"/>
    <xf numFmtId="40" fontId="24" fillId="0" borderId="0" applyFont="0" applyFill="0" applyBorder="0" applyAlignment="0" applyProtection="0"/>
    <xf numFmtId="38" fontId="24" fillId="0" borderId="0" applyFont="0" applyFill="0" applyBorder="0" applyAlignment="0" applyProtection="0"/>
    <xf numFmtId="0" fontId="3" fillId="0" borderId="19"/>
    <xf numFmtId="0" fontId="24" fillId="0" borderId="0"/>
    <xf numFmtId="1" fontId="24" fillId="0" borderId="0" applyFont="0" applyFill="0" applyBorder="0" applyAlignment="0" applyProtection="0"/>
    <xf numFmtId="0" fontId="43" fillId="0" borderId="0">
      <alignment vertical="center"/>
    </xf>
    <xf numFmtId="14" fontId="62" fillId="0" borderId="0">
      <alignment horizontal="center" wrapText="1"/>
      <protection locked="0"/>
    </xf>
    <xf numFmtId="195" fontId="9" fillId="0" borderId="0">
      <protection locked="0"/>
    </xf>
    <xf numFmtId="207" fontId="24" fillId="0" borderId="0" applyFont="0" applyFill="0" applyBorder="0" applyAlignment="0" applyProtection="0"/>
    <xf numFmtId="220" fontId="43" fillId="0" borderId="0" applyFont="0" applyFill="0" applyBorder="0" applyAlignment="0" applyProtection="0"/>
    <xf numFmtId="224" fontId="43" fillId="0" borderId="0" applyFont="0" applyFill="0" applyBorder="0" applyAlignment="0" applyProtection="0"/>
    <xf numFmtId="10" fontId="24" fillId="0" borderId="0" applyFont="0" applyFill="0" applyBorder="0" applyAlignment="0" applyProtection="0"/>
    <xf numFmtId="222" fontId="43" fillId="0" borderId="0" applyFont="0" applyFill="0" applyBorder="0" applyAlignment="0" applyProtection="0"/>
    <xf numFmtId="218" fontId="43" fillId="0" borderId="0" applyFill="0" applyBorder="0" applyAlignment="0"/>
    <xf numFmtId="181" fontId="3" fillId="0" borderId="0" applyFill="0" applyBorder="0" applyAlignment="0"/>
    <xf numFmtId="218" fontId="43" fillId="0" borderId="0" applyFill="0" applyBorder="0" applyAlignment="0"/>
    <xf numFmtId="221" fontId="43" fillId="0" borderId="0" applyFill="0" applyBorder="0" applyAlignment="0"/>
    <xf numFmtId="181" fontId="3" fillId="0" borderId="0" applyFill="0" applyBorder="0" applyAlignment="0"/>
    <xf numFmtId="0" fontId="147" fillId="4" borderId="0" applyNumberFormat="0">
      <alignment vertical="center"/>
    </xf>
    <xf numFmtId="9" fontId="130" fillId="0" borderId="0" applyFont="0" applyFill="0" applyProtection="0"/>
    <xf numFmtId="0" fontId="85" fillId="6" borderId="0" applyNumberFormat="0" applyFont="0" applyBorder="0" applyAlignment="0">
      <alignment horizontal="center"/>
    </xf>
    <xf numFmtId="0" fontId="43" fillId="0" borderId="0">
      <alignment vertical="center"/>
    </xf>
    <xf numFmtId="30" fontId="86" fillId="0" borderId="0" applyNumberFormat="0" applyFill="0" applyBorder="0" applyAlignment="0" applyProtection="0">
      <alignment horizontal="left"/>
    </xf>
    <xf numFmtId="0" fontId="3" fillId="0" borderId="0"/>
    <xf numFmtId="0" fontId="43" fillId="0" borderId="0">
      <alignment vertical="center"/>
    </xf>
    <xf numFmtId="280" fontId="148" fillId="0" borderId="20">
      <alignment vertical="center" wrapText="1"/>
    </xf>
    <xf numFmtId="0" fontId="85" fillId="1" borderId="14" applyNumberFormat="0" applyFont="0" applyAlignment="0">
      <alignment horizontal="center"/>
    </xf>
    <xf numFmtId="0" fontId="43" fillId="0" borderId="0">
      <alignment vertical="center"/>
    </xf>
    <xf numFmtId="0" fontId="87" fillId="0" borderId="0" applyNumberFormat="0" applyFill="0" applyBorder="0" applyAlignment="0">
      <alignment horizontal="center"/>
    </xf>
    <xf numFmtId="0" fontId="130" fillId="0" borderId="0"/>
    <xf numFmtId="0" fontId="15" fillId="0" borderId="0"/>
    <xf numFmtId="0" fontId="88" fillId="0" borderId="0">
      <alignment horizontal="center" vertical="center"/>
    </xf>
    <xf numFmtId="0" fontId="149" fillId="0" borderId="0"/>
    <xf numFmtId="0" fontId="39" fillId="0" borderId="0"/>
    <xf numFmtId="0" fontId="43" fillId="0" borderId="0">
      <alignment vertical="center"/>
    </xf>
    <xf numFmtId="40" fontId="89" fillId="0" borderId="0" applyBorder="0">
      <alignment horizontal="right"/>
    </xf>
    <xf numFmtId="270" fontId="24" fillId="0" borderId="0" applyFont="0" applyFill="0" applyBorder="0" applyAlignment="0" applyProtection="0"/>
    <xf numFmtId="271" fontId="24" fillId="0" borderId="0" applyFont="0" applyFill="0" applyBorder="0" applyAlignment="0" applyProtection="0"/>
    <xf numFmtId="272" fontId="131" fillId="0" borderId="0">
      <alignment horizontal="center"/>
    </xf>
    <xf numFmtId="49" fontId="73" fillId="0" borderId="0" applyFill="0" applyBorder="0" applyAlignment="0"/>
    <xf numFmtId="222" fontId="43" fillId="0" borderId="0" applyFill="0" applyBorder="0" applyAlignment="0"/>
    <xf numFmtId="223" fontId="43" fillId="0" borderId="0" applyFill="0" applyBorder="0" applyAlignment="0"/>
    <xf numFmtId="0" fontId="24" fillId="0" borderId="0"/>
    <xf numFmtId="0" fontId="24" fillId="0" borderId="0"/>
    <xf numFmtId="0" fontId="21" fillId="4" borderId="0">
      <alignment horizontal="centerContinuous"/>
    </xf>
    <xf numFmtId="0" fontId="41" fillId="0" borderId="0" applyFill="0" applyBorder="0" applyProtection="0">
      <alignment horizontal="centerContinuous" vertical="center"/>
    </xf>
    <xf numFmtId="0" fontId="23" fillId="7" borderId="0" applyFill="0" applyBorder="0" applyProtection="0">
      <alignment horizontal="center" vertical="center"/>
    </xf>
    <xf numFmtId="0" fontId="43" fillId="0" borderId="0">
      <alignment vertical="center"/>
    </xf>
    <xf numFmtId="0" fontId="150" fillId="0" borderId="0"/>
    <xf numFmtId="187" fontId="9" fillId="0" borderId="21">
      <protection locked="0"/>
    </xf>
    <xf numFmtId="273" fontId="24" fillId="0" borderId="0" applyFont="0" applyFill="0" applyBorder="0" applyAlignment="0" applyProtection="0"/>
    <xf numFmtId="0" fontId="90" fillId="0" borderId="8">
      <alignment horizontal="left"/>
    </xf>
    <xf numFmtId="0" fontId="43" fillId="0" borderId="0">
      <alignment vertical="center"/>
    </xf>
    <xf numFmtId="37" fontId="37" fillId="8" borderId="0" applyNumberFormat="0" applyBorder="0" applyAlignment="0" applyProtection="0"/>
    <xf numFmtId="37" fontId="37" fillId="0" borderId="0"/>
    <xf numFmtId="0" fontId="43" fillId="0" borderId="0">
      <alignment vertical="center"/>
    </xf>
    <xf numFmtId="3" fontId="91" fillId="0" borderId="16" applyProtection="0"/>
    <xf numFmtId="274" fontId="9" fillId="0" borderId="0" applyFont="0" applyFill="0" applyBorder="0" applyAlignment="0" applyProtection="0"/>
    <xf numFmtId="206" fontId="9" fillId="0" borderId="0" applyFont="0" applyFill="0" applyBorder="0" applyAlignment="0" applyProtection="0"/>
    <xf numFmtId="231" fontId="15" fillId="0" borderId="0" applyFont="0" applyFill="0" applyBorder="0" applyAlignment="0" applyProtection="0"/>
    <xf numFmtId="232" fontId="15" fillId="0" borderId="0" applyFont="0" applyFill="0" applyBorder="0" applyAlignment="0" applyProtection="0"/>
    <xf numFmtId="0" fontId="43" fillId="0" borderId="0">
      <alignment vertical="center"/>
    </xf>
    <xf numFmtId="0" fontId="43" fillId="0" borderId="0">
      <alignment vertical="center"/>
    </xf>
    <xf numFmtId="3" fontId="92" fillId="0" borderId="5"/>
    <xf numFmtId="0" fontId="132" fillId="0" borderId="0" applyNumberFormat="0" applyFill="0" applyBorder="0" applyAlignment="0" applyProtection="0">
      <alignment vertical="top"/>
      <protection locked="0"/>
    </xf>
    <xf numFmtId="0" fontId="151" fillId="0" borderId="0" applyNumberFormat="0" applyFill="0" applyBorder="0" applyAlignment="0" applyProtection="0">
      <alignment vertical="top"/>
      <protection locked="0"/>
    </xf>
    <xf numFmtId="0" fontId="3" fillId="0" borderId="0">
      <protection locked="0"/>
    </xf>
    <xf numFmtId="180" fontId="3" fillId="0" borderId="0"/>
    <xf numFmtId="0" fontId="3" fillId="0" borderId="0">
      <protection locked="0"/>
    </xf>
    <xf numFmtId="0" fontId="27" fillId="0" borderId="0">
      <protection locked="0"/>
    </xf>
    <xf numFmtId="0" fontId="27" fillId="0" borderId="0">
      <protection locked="0"/>
    </xf>
    <xf numFmtId="0" fontId="112" fillId="0" borderId="0" applyBorder="0" applyAlignment="0"/>
    <xf numFmtId="0" fontId="112" fillId="0" borderId="22" applyBorder="0" applyAlignment="0">
      <alignment horizontal="center"/>
    </xf>
    <xf numFmtId="0" fontId="112" fillId="0" borderId="23"/>
    <xf numFmtId="49" fontId="152" fillId="0" borderId="20">
      <alignment horizontal="center" vertical="center" wrapText="1"/>
    </xf>
    <xf numFmtId="0" fontId="9" fillId="0" borderId="3">
      <alignment horizontal="right" vertical="center"/>
    </xf>
    <xf numFmtId="228" fontId="3" fillId="0" borderId="0"/>
    <xf numFmtId="0" fontId="28" fillId="0" borderId="0">
      <protection locked="0"/>
    </xf>
    <xf numFmtId="3" fontId="113" fillId="0" borderId="24" applyNumberFormat="0" applyAlignment="0">
      <alignment vertical="center"/>
    </xf>
    <xf numFmtId="3" fontId="15" fillId="0" borderId="25">
      <alignment horizontal="center"/>
    </xf>
    <xf numFmtId="0" fontId="114" fillId="0" borderId="0" applyFont="0" applyAlignment="0">
      <alignment horizontal="left"/>
    </xf>
    <xf numFmtId="0" fontId="3" fillId="9" borderId="0">
      <alignment horizontal="left"/>
    </xf>
    <xf numFmtId="0" fontId="114" fillId="0" borderId="0" applyFont="0" applyAlignment="0">
      <alignment horizontal="left"/>
    </xf>
    <xf numFmtId="0" fontId="28" fillId="0" borderId="0">
      <protection locked="0"/>
    </xf>
    <xf numFmtId="49" fontId="153" fillId="0" borderId="20">
      <alignment horizontal="center" vertical="center" wrapText="1"/>
    </xf>
    <xf numFmtId="0" fontId="104" fillId="0" borderId="0" applyNumberFormat="0" applyFill="0" applyBorder="0" applyAlignment="0" applyProtection="0">
      <alignment vertical="center"/>
    </xf>
    <xf numFmtId="0" fontId="105" fillId="0" borderId="0" applyNumberFormat="0" applyFill="0" applyBorder="0" applyAlignment="0" applyProtection="0">
      <alignment vertical="center"/>
    </xf>
    <xf numFmtId="0" fontId="104" fillId="0" borderId="0" applyNumberFormat="0" applyFill="0" applyBorder="0" applyAlignment="0" applyProtection="0">
      <alignment vertical="center"/>
    </xf>
    <xf numFmtId="0" fontId="106" fillId="10" borderId="0" applyNumberFormat="0" applyBorder="0" applyAlignment="0" applyProtection="0">
      <alignment vertical="center"/>
    </xf>
    <xf numFmtId="0" fontId="105" fillId="0" borderId="0" applyNumberFormat="0" applyFill="0" applyBorder="0" applyAlignment="0" applyProtection="0">
      <alignment vertical="center"/>
    </xf>
    <xf numFmtId="0" fontId="106" fillId="10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top"/>
      <protection locked="0"/>
    </xf>
    <xf numFmtId="40" fontId="115" fillId="0" borderId="0" applyFont="0" applyFill="0" applyBorder="0" applyAlignment="0" applyProtection="0"/>
    <xf numFmtId="38" fontId="115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115" fillId="0" borderId="0" applyFont="0" applyFill="0" applyBorder="0" applyAlignment="0" applyProtection="0"/>
    <xf numFmtId="0" fontId="115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41" fontId="4" fillId="0" borderId="3" applyNumberFormat="0" applyFont="0" applyFill="0" applyBorder="0" applyProtection="0">
      <alignment horizontal="distributed"/>
    </xf>
    <xf numFmtId="234" fontId="116" fillId="0" borderId="0">
      <protection locked="0"/>
    </xf>
    <xf numFmtId="249" fontId="4" fillId="0" borderId="0" applyFont="0" applyFill="0" applyBorder="0" applyProtection="0">
      <alignment horizontal="center" vertical="center"/>
    </xf>
    <xf numFmtId="250" fontId="4" fillId="0" borderId="0" applyFont="0" applyFill="0" applyBorder="0" applyProtection="0">
      <alignment horizontal="center" vertical="center"/>
    </xf>
    <xf numFmtId="9" fontId="14" fillId="7" borderId="0" applyFill="0" applyBorder="0" applyProtection="0">
      <alignment horizontal="right"/>
    </xf>
    <xf numFmtId="10" fontId="14" fillId="0" borderId="0" applyFill="0" applyBorder="0" applyProtection="0">
      <alignment horizontal="right"/>
    </xf>
    <xf numFmtId="9" fontId="9" fillId="0" borderId="0" applyFont="0" applyFill="0" applyBorder="0" applyAlignment="0" applyProtection="0"/>
    <xf numFmtId="181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0" fontId="154" fillId="0" borderId="26" applyFont="0" applyFill="0" applyAlignment="0" applyProtection="0">
      <alignment horizontal="center" vertical="center"/>
    </xf>
    <xf numFmtId="0" fontId="3" fillId="0" borderId="0"/>
    <xf numFmtId="203" fontId="54" fillId="0" borderId="27" applyBorder="0"/>
    <xf numFmtId="181" fontId="9" fillId="0" borderId="0" applyNumberFormat="0" applyFont="0" applyFill="0" applyBorder="0" applyProtection="0">
      <alignment horizontal="centerContinuous"/>
    </xf>
    <xf numFmtId="181" fontId="19" fillId="0" borderId="24">
      <alignment vertical="center"/>
    </xf>
    <xf numFmtId="179" fontId="19" fillId="0" borderId="24">
      <alignment vertical="center"/>
    </xf>
    <xf numFmtId="38" fontId="95" fillId="0" borderId="0">
      <alignment vertical="center" wrapText="1"/>
    </xf>
    <xf numFmtId="3" fontId="4" fillId="0" borderId="3"/>
    <xf numFmtId="0" fontId="4" fillId="0" borderId="3"/>
    <xf numFmtId="3" fontId="4" fillId="0" borderId="28"/>
    <xf numFmtId="3" fontId="4" fillId="0" borderId="29"/>
    <xf numFmtId="0" fontId="29" fillId="0" borderId="3"/>
    <xf numFmtId="0" fontId="30" fillId="0" borderId="0">
      <alignment horizontal="center"/>
    </xf>
    <xf numFmtId="0" fontId="2" fillId="0" borderId="30">
      <alignment horizontal="center"/>
    </xf>
    <xf numFmtId="202" fontId="54" fillId="0" borderId="31"/>
    <xf numFmtId="4" fontId="54" fillId="0" borderId="27"/>
    <xf numFmtId="204" fontId="54" fillId="0" borderId="27"/>
    <xf numFmtId="205" fontId="54" fillId="0" borderId="27"/>
    <xf numFmtId="3" fontId="55" fillId="0" borderId="0">
      <alignment vertical="center" wrapText="1"/>
    </xf>
    <xf numFmtId="3" fontId="56" fillId="0" borderId="0">
      <alignment vertical="center" wrapText="1"/>
    </xf>
    <xf numFmtId="1" fontId="3" fillId="0" borderId="0"/>
    <xf numFmtId="4" fontId="117" fillId="0" borderId="0" applyNumberFormat="0" applyFill="0" applyBorder="0" applyAlignment="0">
      <alignment horizontal="centerContinuous" vertical="center"/>
    </xf>
    <xf numFmtId="0" fontId="31" fillId="0" borderId="0">
      <alignment vertical="center"/>
    </xf>
    <xf numFmtId="177" fontId="3" fillId="0" borderId="0" applyFont="0" applyFill="0" applyBorder="0" applyAlignment="0" applyProtection="0"/>
    <xf numFmtId="41" fontId="9" fillId="0" borderId="0" applyFont="0" applyFill="0" applyBorder="0" applyAlignment="0" applyProtection="0"/>
    <xf numFmtId="194" fontId="3" fillId="0" borderId="0" applyFont="0" applyFill="0" applyBorder="0" applyAlignment="0" applyProtection="0"/>
    <xf numFmtId="177" fontId="3" fillId="0" borderId="0" applyFont="0" applyFill="0" applyBorder="0" applyAlignment="0" applyProtection="0"/>
    <xf numFmtId="185" fontId="3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107" fillId="0" borderId="0" applyFont="0" applyFill="0" applyBorder="0" applyAlignment="0" applyProtection="0">
      <alignment vertical="center"/>
    </xf>
    <xf numFmtId="185" fontId="3" fillId="0" borderId="0" applyFont="0" applyFill="0" applyBorder="0" applyAlignment="0" applyProtection="0"/>
    <xf numFmtId="41" fontId="9" fillId="0" borderId="0" applyFont="0" applyFill="0" applyBorder="0" applyAlignment="0" applyProtection="0"/>
    <xf numFmtId="182" fontId="15" fillId="0" borderId="0" applyFont="0" applyFill="0" applyBorder="0" applyAlignment="0" applyProtection="0"/>
    <xf numFmtId="0" fontId="24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50" fillId="0" borderId="0"/>
    <xf numFmtId="0" fontId="50" fillId="0" borderId="0"/>
    <xf numFmtId="0" fontId="3" fillId="0" borderId="0" applyFont="0" applyFill="0" applyBorder="0" applyAlignment="0" applyProtection="0"/>
    <xf numFmtId="0" fontId="3" fillId="0" borderId="0"/>
    <xf numFmtId="0" fontId="50" fillId="0" borderId="0"/>
    <xf numFmtId="236" fontId="9" fillId="0" borderId="0" applyFont="0" applyFill="0" applyBorder="0" applyAlignment="0" applyProtection="0"/>
    <xf numFmtId="236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57" fillId="0" borderId="32"/>
    <xf numFmtId="251" fontId="16" fillId="0" borderId="0">
      <alignment horizontal="left" vertical="center"/>
    </xf>
    <xf numFmtId="252" fontId="16" fillId="0" borderId="0">
      <alignment horizontal="left" vertical="center"/>
    </xf>
    <xf numFmtId="253" fontId="16" fillId="0" borderId="0">
      <alignment horizontal="left" vertical="center"/>
    </xf>
    <xf numFmtId="254" fontId="16" fillId="0" borderId="0">
      <alignment horizontal="left" vertical="center"/>
    </xf>
    <xf numFmtId="0" fontId="32" fillId="0" borderId="0" applyNumberFormat="0" applyFill="0" applyBorder="0" applyAlignment="0" applyProtection="0">
      <alignment vertical="top"/>
      <protection locked="0"/>
    </xf>
    <xf numFmtId="0" fontId="7" fillId="0" borderId="0"/>
    <xf numFmtId="0" fontId="58" fillId="0" borderId="0" applyFont="0" applyFill="0" applyBorder="0" applyAlignment="0" applyProtection="0"/>
    <xf numFmtId="239" fontId="58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58" fillId="0" borderId="0" applyFont="0" applyFill="0" applyBorder="0" applyAlignment="0" applyProtection="0"/>
    <xf numFmtId="255" fontId="9" fillId="0" borderId="0" applyFont="0" applyFill="0" applyBorder="0" applyAlignment="0" applyProtection="0"/>
    <xf numFmtId="255" fontId="9" fillId="0" borderId="0" applyFont="0" applyFill="0" applyBorder="0" applyAlignment="0" applyProtection="0"/>
    <xf numFmtId="255" fontId="9" fillId="0" borderId="0" applyFont="0" applyFill="0" applyBorder="0" applyAlignment="0" applyProtection="0"/>
    <xf numFmtId="255" fontId="9" fillId="0" borderId="0" applyFont="0" applyFill="0" applyBorder="0" applyAlignment="0" applyProtection="0"/>
    <xf numFmtId="256" fontId="9" fillId="0" borderId="0" applyFont="0" applyFill="0" applyBorder="0" applyAlignment="0" applyProtection="0"/>
    <xf numFmtId="255" fontId="9" fillId="0" borderId="0" applyFont="0" applyFill="0" applyBorder="0" applyAlignment="0" applyProtection="0"/>
    <xf numFmtId="256" fontId="9" fillId="0" borderId="0" applyFont="0" applyFill="0" applyBorder="0" applyAlignment="0" applyProtection="0"/>
    <xf numFmtId="256" fontId="9" fillId="0" borderId="0" applyFont="0" applyFill="0" applyBorder="0" applyAlignment="0" applyProtection="0"/>
    <xf numFmtId="255" fontId="9" fillId="0" borderId="0" applyFont="0" applyFill="0" applyBorder="0" applyAlignment="0" applyProtection="0"/>
    <xf numFmtId="256" fontId="9" fillId="0" borderId="0" applyFont="0" applyFill="0" applyBorder="0" applyAlignment="0" applyProtection="0"/>
    <xf numFmtId="256" fontId="9" fillId="0" borderId="0" applyFont="0" applyFill="0" applyBorder="0" applyAlignment="0" applyProtection="0"/>
    <xf numFmtId="255" fontId="9" fillId="0" borderId="0" applyFont="0" applyFill="0" applyBorder="0" applyAlignment="0" applyProtection="0"/>
    <xf numFmtId="255" fontId="9" fillId="0" borderId="0" applyFont="0" applyFill="0" applyBorder="0" applyAlignment="0" applyProtection="0"/>
    <xf numFmtId="256" fontId="9" fillId="0" borderId="0" applyFont="0" applyFill="0" applyBorder="0" applyAlignment="0" applyProtection="0"/>
    <xf numFmtId="255" fontId="9" fillId="0" borderId="0" applyFont="0" applyFill="0" applyBorder="0" applyAlignment="0" applyProtection="0"/>
    <xf numFmtId="255" fontId="9" fillId="0" borderId="0" applyFont="0" applyFill="0" applyBorder="0" applyAlignment="0" applyProtection="0"/>
    <xf numFmtId="255" fontId="9" fillId="0" borderId="0" applyFont="0" applyFill="0" applyBorder="0" applyAlignment="0" applyProtection="0"/>
    <xf numFmtId="256" fontId="9" fillId="0" borderId="0" applyFont="0" applyFill="0" applyBorder="0" applyAlignment="0" applyProtection="0"/>
    <xf numFmtId="255" fontId="9" fillId="0" borderId="0" applyFont="0" applyFill="0" applyBorder="0" applyAlignment="0" applyProtection="0"/>
    <xf numFmtId="255" fontId="9" fillId="0" borderId="0" applyFont="0" applyFill="0" applyBorder="0" applyAlignment="0" applyProtection="0"/>
    <xf numFmtId="255" fontId="9" fillId="0" borderId="0" applyFont="0" applyFill="0" applyBorder="0" applyAlignment="0" applyProtection="0"/>
    <xf numFmtId="255" fontId="9" fillId="0" borderId="0" applyFont="0" applyFill="0" applyBorder="0" applyAlignment="0" applyProtection="0"/>
    <xf numFmtId="255" fontId="9" fillId="0" borderId="0" applyFont="0" applyFill="0" applyBorder="0" applyAlignment="0" applyProtection="0"/>
    <xf numFmtId="255" fontId="9" fillId="0" borderId="0" applyFont="0" applyFill="0" applyBorder="0" applyAlignment="0" applyProtection="0"/>
    <xf numFmtId="256" fontId="9" fillId="0" borderId="0" applyFont="0" applyFill="0" applyBorder="0" applyAlignment="0" applyProtection="0"/>
    <xf numFmtId="256" fontId="9" fillId="0" borderId="0" applyFont="0" applyFill="0" applyBorder="0" applyAlignment="0" applyProtection="0"/>
    <xf numFmtId="255" fontId="9" fillId="0" borderId="0" applyFont="0" applyFill="0" applyBorder="0" applyAlignment="0" applyProtection="0"/>
    <xf numFmtId="255" fontId="9" fillId="0" borderId="0" applyFont="0" applyFill="0" applyBorder="0" applyAlignment="0" applyProtection="0"/>
    <xf numFmtId="256" fontId="9" fillId="0" borderId="0" applyFont="0" applyFill="0" applyBorder="0" applyAlignment="0" applyProtection="0"/>
    <xf numFmtId="255" fontId="9" fillId="0" borderId="0" applyFont="0" applyFill="0" applyBorder="0" applyAlignment="0" applyProtection="0"/>
    <xf numFmtId="255" fontId="9" fillId="0" borderId="0" applyFont="0" applyFill="0" applyBorder="0" applyAlignment="0" applyProtection="0"/>
    <xf numFmtId="255" fontId="9" fillId="0" borderId="0" applyFont="0" applyFill="0" applyBorder="0" applyAlignment="0" applyProtection="0"/>
    <xf numFmtId="256" fontId="9" fillId="0" borderId="0" applyFont="0" applyFill="0" applyBorder="0" applyAlignment="0" applyProtection="0"/>
    <xf numFmtId="255" fontId="9" fillId="0" borderId="0" applyFont="0" applyFill="0" applyBorder="0" applyAlignment="0" applyProtection="0"/>
    <xf numFmtId="255" fontId="9" fillId="0" borderId="0" applyFont="0" applyFill="0" applyBorder="0" applyAlignment="0" applyProtection="0"/>
    <xf numFmtId="256" fontId="9" fillId="0" borderId="0" applyFont="0" applyFill="0" applyBorder="0" applyAlignment="0" applyProtection="0"/>
    <xf numFmtId="256" fontId="9" fillId="0" borderId="0" applyFont="0" applyFill="0" applyBorder="0" applyAlignment="0" applyProtection="0"/>
    <xf numFmtId="256" fontId="9" fillId="0" borderId="0" applyFont="0" applyFill="0" applyBorder="0" applyAlignment="0" applyProtection="0"/>
    <xf numFmtId="256" fontId="9" fillId="0" borderId="0" applyFont="0" applyFill="0" applyBorder="0" applyAlignment="0" applyProtection="0"/>
    <xf numFmtId="255" fontId="9" fillId="0" borderId="0" applyFont="0" applyFill="0" applyBorder="0" applyAlignment="0" applyProtection="0"/>
    <xf numFmtId="255" fontId="9" fillId="0" borderId="0" applyFont="0" applyFill="0" applyBorder="0" applyAlignment="0" applyProtection="0"/>
    <xf numFmtId="255" fontId="9" fillId="0" borderId="0" applyFont="0" applyFill="0" applyBorder="0" applyAlignment="0" applyProtection="0"/>
    <xf numFmtId="256" fontId="9" fillId="0" borderId="0" applyFont="0" applyFill="0" applyBorder="0" applyAlignment="0" applyProtection="0"/>
    <xf numFmtId="255" fontId="9" fillId="0" borderId="0" applyFont="0" applyFill="0" applyBorder="0" applyAlignment="0" applyProtection="0"/>
    <xf numFmtId="255" fontId="9" fillId="0" borderId="0" applyFont="0" applyFill="0" applyBorder="0" applyAlignment="0" applyProtection="0"/>
    <xf numFmtId="256" fontId="9" fillId="0" borderId="0" applyFont="0" applyFill="0" applyBorder="0" applyAlignment="0" applyProtection="0"/>
    <xf numFmtId="256" fontId="9" fillId="0" borderId="0" applyFont="0" applyFill="0" applyBorder="0" applyAlignment="0" applyProtection="0"/>
    <xf numFmtId="255" fontId="9" fillId="0" borderId="0" applyFont="0" applyFill="0" applyBorder="0" applyAlignment="0" applyProtection="0"/>
    <xf numFmtId="256" fontId="9" fillId="0" borderId="0" applyFont="0" applyFill="0" applyBorder="0" applyAlignment="0" applyProtection="0"/>
    <xf numFmtId="255" fontId="9" fillId="0" borderId="0" applyFont="0" applyFill="0" applyBorder="0" applyAlignment="0" applyProtection="0"/>
    <xf numFmtId="256" fontId="9" fillId="0" borderId="0" applyFont="0" applyFill="0" applyBorder="0" applyAlignment="0" applyProtection="0"/>
    <xf numFmtId="256" fontId="9" fillId="0" borderId="0" applyFont="0" applyFill="0" applyBorder="0" applyAlignment="0" applyProtection="0"/>
    <xf numFmtId="255" fontId="9" fillId="0" borderId="0" applyFont="0" applyFill="0" applyBorder="0" applyAlignment="0" applyProtection="0"/>
    <xf numFmtId="255" fontId="9" fillId="0" borderId="0" applyFont="0" applyFill="0" applyBorder="0" applyAlignment="0" applyProtection="0"/>
    <xf numFmtId="256" fontId="9" fillId="0" borderId="0" applyFont="0" applyFill="0" applyBorder="0" applyAlignment="0" applyProtection="0"/>
    <xf numFmtId="256" fontId="9" fillId="0" borderId="0" applyFont="0" applyFill="0" applyBorder="0" applyAlignment="0" applyProtection="0"/>
    <xf numFmtId="255" fontId="9" fillId="0" borderId="0" applyFont="0" applyFill="0" applyBorder="0" applyAlignment="0" applyProtection="0"/>
    <xf numFmtId="255" fontId="9" fillId="0" borderId="0" applyFont="0" applyFill="0" applyBorder="0" applyAlignment="0" applyProtection="0"/>
    <xf numFmtId="0" fontId="43" fillId="0" borderId="0">
      <alignment vertical="center"/>
    </xf>
    <xf numFmtId="256" fontId="9" fillId="0" borderId="0" applyFont="0" applyFill="0" applyBorder="0" applyAlignment="0" applyProtection="0"/>
    <xf numFmtId="256" fontId="9" fillId="0" borderId="0" applyFont="0" applyFill="0" applyBorder="0" applyAlignment="0" applyProtection="0"/>
    <xf numFmtId="256" fontId="9" fillId="0" borderId="0" applyFont="0" applyFill="0" applyBorder="0" applyAlignment="0" applyProtection="0"/>
    <xf numFmtId="255" fontId="9" fillId="0" borderId="0" applyFont="0" applyFill="0" applyBorder="0" applyAlignment="0" applyProtection="0"/>
    <xf numFmtId="256" fontId="9" fillId="0" borderId="0" applyFont="0" applyFill="0" applyBorder="0" applyAlignment="0" applyProtection="0"/>
    <xf numFmtId="255" fontId="9" fillId="0" borderId="0" applyFont="0" applyFill="0" applyBorder="0" applyAlignment="0" applyProtection="0"/>
    <xf numFmtId="255" fontId="9" fillId="0" borderId="0" applyFont="0" applyFill="0" applyBorder="0" applyAlignment="0" applyProtection="0"/>
    <xf numFmtId="255" fontId="9" fillId="0" borderId="0" applyFont="0" applyFill="0" applyBorder="0" applyAlignment="0" applyProtection="0"/>
    <xf numFmtId="255" fontId="9" fillId="0" borderId="0" applyFont="0" applyFill="0" applyBorder="0" applyAlignment="0" applyProtection="0"/>
    <xf numFmtId="255" fontId="9" fillId="0" borderId="0" applyFont="0" applyFill="0" applyBorder="0" applyAlignment="0" applyProtection="0"/>
    <xf numFmtId="256" fontId="9" fillId="0" borderId="0" applyFont="0" applyFill="0" applyBorder="0" applyAlignment="0" applyProtection="0"/>
    <xf numFmtId="256" fontId="9" fillId="0" borderId="0" applyFont="0" applyFill="0" applyBorder="0" applyAlignment="0" applyProtection="0"/>
    <xf numFmtId="256" fontId="9" fillId="0" borderId="0" applyFont="0" applyFill="0" applyBorder="0" applyAlignment="0" applyProtection="0"/>
    <xf numFmtId="255" fontId="9" fillId="0" borderId="0" applyFont="0" applyFill="0" applyBorder="0" applyAlignment="0" applyProtection="0"/>
    <xf numFmtId="193" fontId="23" fillId="0" borderId="0" applyFont="0" applyFill="0" applyBorder="0" applyAlignment="0" applyProtection="0"/>
    <xf numFmtId="255" fontId="9" fillId="0" borderId="0" applyFont="0" applyFill="0" applyBorder="0" applyAlignment="0" applyProtection="0"/>
    <xf numFmtId="255" fontId="9" fillId="0" borderId="0" applyFont="0" applyFill="0" applyBorder="0" applyAlignment="0" applyProtection="0"/>
    <xf numFmtId="255" fontId="9" fillId="0" borderId="0" applyFont="0" applyFill="0" applyBorder="0" applyAlignment="0" applyProtection="0"/>
    <xf numFmtId="256" fontId="9" fillId="0" borderId="0" applyFont="0" applyFill="0" applyBorder="0" applyAlignment="0" applyProtection="0"/>
    <xf numFmtId="255" fontId="9" fillId="0" borderId="0" applyFont="0" applyFill="0" applyBorder="0" applyAlignment="0" applyProtection="0"/>
    <xf numFmtId="255" fontId="9" fillId="0" borderId="0" applyFont="0" applyFill="0" applyBorder="0" applyAlignment="0" applyProtection="0"/>
    <xf numFmtId="0" fontId="43" fillId="0" borderId="0">
      <alignment vertical="center"/>
    </xf>
    <xf numFmtId="0" fontId="3" fillId="0" borderId="0" applyFont="0" applyFill="0" applyBorder="0" applyAlignment="0" applyProtection="0"/>
    <xf numFmtId="239" fontId="58" fillId="0" borderId="0" applyFont="0" applyFill="0" applyBorder="0" applyAlignment="0" applyProtection="0"/>
    <xf numFmtId="255" fontId="9" fillId="0" borderId="0" applyFont="0" applyFill="0" applyBorder="0" applyAlignment="0" applyProtection="0"/>
    <xf numFmtId="0" fontId="58" fillId="0" borderId="0" applyFont="0" applyFill="0" applyBorder="0" applyAlignment="0" applyProtection="0"/>
    <xf numFmtId="255" fontId="9" fillId="0" borderId="0" applyFont="0" applyFill="0" applyBorder="0" applyAlignment="0" applyProtection="0"/>
    <xf numFmtId="256" fontId="9" fillId="0" borderId="0" applyFont="0" applyFill="0" applyBorder="0" applyAlignment="0" applyProtection="0"/>
    <xf numFmtId="255" fontId="9" fillId="0" borderId="0" applyFont="0" applyFill="0" applyBorder="0" applyAlignment="0" applyProtection="0"/>
    <xf numFmtId="255" fontId="9" fillId="0" borderId="0" applyFont="0" applyFill="0" applyBorder="0" applyAlignment="0" applyProtection="0"/>
    <xf numFmtId="255" fontId="9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58" fillId="0" borderId="0" applyFont="0" applyFill="0" applyBorder="0" applyAlignment="0" applyProtection="0"/>
    <xf numFmtId="255" fontId="9" fillId="0" borderId="0" applyFont="0" applyFill="0" applyBorder="0" applyAlignment="0" applyProtection="0"/>
    <xf numFmtId="256" fontId="9" fillId="0" borderId="0" applyFont="0" applyFill="0" applyBorder="0" applyAlignment="0" applyProtection="0"/>
    <xf numFmtId="0" fontId="58" fillId="0" borderId="0" applyFont="0" applyFill="0" applyBorder="0" applyAlignment="0" applyProtection="0"/>
    <xf numFmtId="256" fontId="9" fillId="0" borderId="0" applyFont="0" applyFill="0" applyBorder="0" applyAlignment="0" applyProtection="0"/>
    <xf numFmtId="256" fontId="9" fillId="0" borderId="0" applyFont="0" applyFill="0" applyBorder="0" applyAlignment="0" applyProtection="0"/>
    <xf numFmtId="257" fontId="3" fillId="0" borderId="0" applyFont="0" applyFill="0" applyBorder="0" applyAlignment="0" applyProtection="0"/>
    <xf numFmtId="256" fontId="9" fillId="0" borderId="0" applyFont="0" applyFill="0" applyBorder="0" applyAlignment="0" applyProtection="0"/>
    <xf numFmtId="256" fontId="9" fillId="0" borderId="0" applyFont="0" applyFill="0" applyBorder="0" applyAlignment="0" applyProtection="0"/>
    <xf numFmtId="255" fontId="9" fillId="0" borderId="0" applyFont="0" applyFill="0" applyBorder="0" applyAlignment="0" applyProtection="0"/>
    <xf numFmtId="255" fontId="9" fillId="0" borderId="0" applyFont="0" applyFill="0" applyBorder="0" applyAlignment="0" applyProtection="0"/>
    <xf numFmtId="256" fontId="9" fillId="0" borderId="0" applyFont="0" applyFill="0" applyBorder="0" applyAlignment="0" applyProtection="0"/>
    <xf numFmtId="256" fontId="9" fillId="0" borderId="0" applyFont="0" applyFill="0" applyBorder="0" applyAlignment="0" applyProtection="0"/>
    <xf numFmtId="256" fontId="9" fillId="0" borderId="0" applyFont="0" applyFill="0" applyBorder="0" applyAlignment="0" applyProtection="0"/>
    <xf numFmtId="256" fontId="9" fillId="0" borderId="0" applyFont="0" applyFill="0" applyBorder="0" applyAlignment="0" applyProtection="0"/>
    <xf numFmtId="256" fontId="9" fillId="0" borderId="0" applyFont="0" applyFill="0" applyBorder="0" applyAlignment="0" applyProtection="0"/>
    <xf numFmtId="256" fontId="9" fillId="0" borderId="0" applyFont="0" applyFill="0" applyBorder="0" applyAlignment="0" applyProtection="0"/>
    <xf numFmtId="256" fontId="9" fillId="0" borderId="0" applyFont="0" applyFill="0" applyBorder="0" applyAlignment="0" applyProtection="0"/>
    <xf numFmtId="256" fontId="9" fillId="0" borderId="0" applyFont="0" applyFill="0" applyBorder="0" applyAlignment="0" applyProtection="0"/>
    <xf numFmtId="256" fontId="9" fillId="0" borderId="0" applyFont="0" applyFill="0" applyBorder="0" applyAlignment="0" applyProtection="0"/>
    <xf numFmtId="0" fontId="58" fillId="0" borderId="0" applyFont="0" applyFill="0" applyBorder="0" applyAlignment="0" applyProtection="0"/>
    <xf numFmtId="255" fontId="9" fillId="0" borderId="0" applyFont="0" applyFill="0" applyBorder="0" applyAlignment="0" applyProtection="0"/>
    <xf numFmtId="255" fontId="9" fillId="0" borderId="0" applyFont="0" applyFill="0" applyBorder="0" applyAlignment="0" applyProtection="0"/>
    <xf numFmtId="256" fontId="9" fillId="0" borderId="0" applyFont="0" applyFill="0" applyBorder="0" applyAlignment="0" applyProtection="0"/>
    <xf numFmtId="256" fontId="9" fillId="0" borderId="0" applyFont="0" applyFill="0" applyBorder="0" applyAlignment="0" applyProtection="0"/>
    <xf numFmtId="255" fontId="9" fillId="0" borderId="0" applyFont="0" applyFill="0" applyBorder="0" applyAlignment="0" applyProtection="0"/>
    <xf numFmtId="255" fontId="9" fillId="0" borderId="0" applyFont="0" applyFill="0" applyBorder="0" applyAlignment="0" applyProtection="0"/>
    <xf numFmtId="255" fontId="9" fillId="0" borderId="0" applyFont="0" applyFill="0" applyBorder="0" applyAlignment="0" applyProtection="0"/>
    <xf numFmtId="256" fontId="9" fillId="0" borderId="0" applyFont="0" applyFill="0" applyBorder="0" applyAlignment="0" applyProtection="0"/>
    <xf numFmtId="233" fontId="9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101" fillId="0" borderId="0" applyFont="0" applyBorder="0">
      <alignment horizontal="centerContinuous" vertical="center"/>
    </xf>
    <xf numFmtId="0" fontId="118" fillId="0" borderId="0">
      <alignment vertical="center"/>
    </xf>
    <xf numFmtId="0" fontId="59" fillId="0" borderId="0">
      <alignment horizontal="center" vertical="center"/>
    </xf>
    <xf numFmtId="3" fontId="9" fillId="0" borderId="3"/>
    <xf numFmtId="0" fontId="16" fillId="0" borderId="24" applyFill="0" applyProtection="0">
      <alignment horizontal="center" vertical="center"/>
    </xf>
    <xf numFmtId="0" fontId="16" fillId="0" borderId="0" applyNumberFormat="0" applyAlignment="0">
      <alignment horizontal="left" vertical="center"/>
    </xf>
    <xf numFmtId="4" fontId="28" fillId="0" borderId="0">
      <protection locked="0"/>
    </xf>
    <xf numFmtId="0" fontId="54" fillId="0" borderId="0"/>
    <xf numFmtId="4" fontId="28" fillId="0" borderId="0">
      <protection locked="0"/>
    </xf>
    <xf numFmtId="3" fontId="25" fillId="0" borderId="0" applyFont="0" applyFill="0" applyBorder="0" applyAlignment="0" applyProtection="0"/>
    <xf numFmtId="258" fontId="16" fillId="0" borderId="5">
      <alignment vertical="center"/>
    </xf>
    <xf numFmtId="248" fontId="16" fillId="0" borderId="5">
      <alignment vertical="center"/>
    </xf>
    <xf numFmtId="259" fontId="16" fillId="0" borderId="5">
      <alignment vertical="center"/>
    </xf>
    <xf numFmtId="0" fontId="3" fillId="0" borderId="33" applyNumberFormat="0"/>
    <xf numFmtId="0" fontId="3" fillId="0" borderId="0">
      <alignment vertical="center"/>
    </xf>
    <xf numFmtId="0" fontId="119" fillId="0" borderId="0">
      <alignment horizontal="centerContinuous" vertical="center"/>
    </xf>
    <xf numFmtId="0" fontId="3" fillId="0" borderId="3">
      <alignment horizontal="distributed" vertical="center"/>
    </xf>
    <xf numFmtId="0" fontId="3" fillId="0" borderId="27">
      <alignment horizontal="distributed" vertical="top"/>
    </xf>
    <xf numFmtId="0" fontId="3" fillId="0" borderId="34">
      <alignment horizontal="distributed"/>
    </xf>
    <xf numFmtId="229" fontId="120" fillId="0" borderId="0">
      <alignment vertical="center"/>
    </xf>
    <xf numFmtId="0" fontId="43" fillId="0" borderId="0">
      <alignment vertical="center"/>
    </xf>
    <xf numFmtId="0" fontId="3" fillId="0" borderId="0"/>
    <xf numFmtId="0" fontId="43" fillId="0" borderId="0">
      <alignment vertical="center"/>
    </xf>
    <xf numFmtId="234" fontId="116" fillId="0" borderId="0">
      <protection locked="0"/>
    </xf>
    <xf numFmtId="234" fontId="116" fillId="0" borderId="0">
      <protection locked="0"/>
    </xf>
    <xf numFmtId="178" fontId="9" fillId="0" borderId="0" applyFont="0" applyFill="0" applyBorder="0" applyProtection="0">
      <alignment vertical="center"/>
    </xf>
    <xf numFmtId="38" fontId="4" fillId="0" borderId="0" applyFont="0" applyFill="0" applyBorder="0" applyProtection="0">
      <alignment vertical="center"/>
    </xf>
    <xf numFmtId="41" fontId="9" fillId="0" borderId="0" applyFont="0" applyFill="0" applyBorder="0" applyAlignment="0" applyProtection="0"/>
    <xf numFmtId="183" fontId="14" fillId="7" borderId="0" applyFill="0" applyBorder="0" applyProtection="0">
      <alignment horizontal="right"/>
    </xf>
    <xf numFmtId="38" fontId="4" fillId="0" borderId="0" applyFont="0" applyFill="0" applyBorder="0" applyAlignment="0" applyProtection="0">
      <alignment vertical="center"/>
    </xf>
    <xf numFmtId="260" fontId="9" fillId="0" borderId="0" applyFont="0" applyFill="0" applyBorder="0" applyAlignment="0" applyProtection="0">
      <alignment vertical="center"/>
    </xf>
    <xf numFmtId="196" fontId="9" fillId="0" borderId="0" applyFont="0" applyFill="0" applyBorder="0" applyAlignment="0" applyProtection="0">
      <alignment vertical="center"/>
    </xf>
    <xf numFmtId="214" fontId="9" fillId="0" borderId="0" applyFont="0" applyFill="0" applyBorder="0" applyAlignment="0" applyProtection="0"/>
    <xf numFmtId="215" fontId="9" fillId="0" borderId="0" applyFont="0" applyFill="0" applyBorder="0" applyAlignment="0" applyProtection="0"/>
    <xf numFmtId="186" fontId="45" fillId="0" borderId="3">
      <alignment vertical="center"/>
    </xf>
    <xf numFmtId="213" fontId="9" fillId="0" borderId="0" applyFont="0" applyFill="0" applyBorder="0" applyAlignment="0" applyProtection="0"/>
    <xf numFmtId="212" fontId="9" fillId="0" borderId="0" applyFont="0" applyFill="0" applyBorder="0" applyAlignment="0" applyProtection="0"/>
    <xf numFmtId="0" fontId="3" fillId="0" borderId="0" applyFont="0" applyFill="0" applyBorder="0" applyAlignment="0" applyProtection="0"/>
    <xf numFmtId="179" fontId="9" fillId="0" borderId="0" applyFont="0" applyFill="0" applyBorder="0" applyAlignment="0" applyProtection="0"/>
    <xf numFmtId="179" fontId="9" fillId="0" borderId="0" applyFont="0" applyFill="0" applyBorder="0" applyAlignment="0" applyProtection="0"/>
    <xf numFmtId="0" fontId="16" fillId="0" borderId="0" applyFont="0" applyFill="0" applyBorder="0" applyAlignment="0" applyProtection="0"/>
    <xf numFmtId="3" fontId="3" fillId="0" borderId="5"/>
    <xf numFmtId="234" fontId="116" fillId="0" borderId="0">
      <protection locked="0"/>
    </xf>
    <xf numFmtId="234" fontId="116" fillId="0" borderId="0">
      <protection locked="0"/>
    </xf>
    <xf numFmtId="181" fontId="9" fillId="0" borderId="0" applyFont="0" applyFill="0" applyBorder="0" applyAlignment="0" applyProtection="0"/>
    <xf numFmtId="0" fontId="3" fillId="0" borderId="0">
      <protection locked="0"/>
    </xf>
    <xf numFmtId="0" fontId="43" fillId="0" borderId="0">
      <alignment vertical="center"/>
    </xf>
    <xf numFmtId="234" fontId="116" fillId="0" borderId="0">
      <protection locked="0"/>
    </xf>
    <xf numFmtId="0" fontId="11" fillId="0" borderId="34">
      <alignment horizontal="distributed"/>
    </xf>
    <xf numFmtId="0" fontId="11" fillId="0" borderId="35">
      <alignment horizontal="distributed" vertical="center"/>
    </xf>
    <xf numFmtId="0" fontId="11" fillId="0" borderId="36">
      <alignment horizontal="distributed" vertical="top"/>
    </xf>
    <xf numFmtId="0" fontId="155" fillId="0" borderId="0" applyNumberFormat="0" applyFill="0" applyBorder="0" applyAlignment="0" applyProtection="0">
      <alignment vertical="top"/>
      <protection locked="0"/>
    </xf>
    <xf numFmtId="0" fontId="9" fillId="0" borderId="0"/>
    <xf numFmtId="0" fontId="24" fillId="0" borderId="0"/>
    <xf numFmtId="0" fontId="9" fillId="0" borderId="0"/>
    <xf numFmtId="0" fontId="163" fillId="0" borderId="0">
      <alignment vertical="center"/>
    </xf>
    <xf numFmtId="0" fontId="3" fillId="0" borderId="0"/>
    <xf numFmtId="0" fontId="9" fillId="0" borderId="0">
      <alignment vertical="center"/>
    </xf>
    <xf numFmtId="0" fontId="163" fillId="0" borderId="0">
      <alignment vertical="center"/>
    </xf>
    <xf numFmtId="0" fontId="43" fillId="0" borderId="0"/>
    <xf numFmtId="0" fontId="7" fillId="0" borderId="0"/>
    <xf numFmtId="0" fontId="3" fillId="0" borderId="0"/>
    <xf numFmtId="0" fontId="9" fillId="0" borderId="0"/>
    <xf numFmtId="0" fontId="9" fillId="0" borderId="0">
      <alignment vertical="center"/>
    </xf>
    <xf numFmtId="0" fontId="9" fillId="0" borderId="0"/>
    <xf numFmtId="0" fontId="9" fillId="0" borderId="0"/>
    <xf numFmtId="0" fontId="9" fillId="0" borderId="0">
      <alignment vertical="center"/>
    </xf>
    <xf numFmtId="0" fontId="9" fillId="0" borderId="0"/>
    <xf numFmtId="0" fontId="3" fillId="0" borderId="24">
      <alignment vertical="center" wrapText="1"/>
    </xf>
    <xf numFmtId="0" fontId="43" fillId="0" borderId="0">
      <alignment vertical="center"/>
    </xf>
    <xf numFmtId="14" fontId="121" fillId="0" borderId="0" applyFont="0" applyFill="0" applyBorder="0" applyAlignment="0" applyProtection="0"/>
    <xf numFmtId="184" fontId="3" fillId="0" borderId="0" applyFont="0" applyFill="0" applyBorder="0" applyAlignment="0" applyProtection="0"/>
    <xf numFmtId="0" fontId="53" fillId="0" borderId="9">
      <alignment horizontal="center" vertical="center"/>
    </xf>
    <xf numFmtId="5" fontId="9" fillId="0" borderId="0" applyBorder="0"/>
    <xf numFmtId="0" fontId="28" fillId="0" borderId="37">
      <protection locked="0"/>
    </xf>
    <xf numFmtId="261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/>
    <xf numFmtId="0" fontId="3" fillId="0" borderId="0"/>
    <xf numFmtId="0" fontId="9" fillId="0" borderId="0"/>
    <xf numFmtId="176" fontId="3" fillId="0" borderId="0" applyFont="0" applyFill="0" applyBorder="0" applyAlignment="0" applyProtection="0"/>
    <xf numFmtId="0" fontId="24" fillId="0" borderId="0"/>
    <xf numFmtId="41" fontId="14" fillId="0" borderId="0" applyFont="0" applyFill="0" applyBorder="0" applyAlignment="0" applyProtection="0"/>
    <xf numFmtId="0" fontId="24" fillId="0" borderId="0"/>
    <xf numFmtId="0" fontId="9" fillId="0" borderId="0"/>
    <xf numFmtId="41" fontId="9" fillId="0" borderId="0" applyFont="0" applyFill="0" applyBorder="0" applyAlignment="0" applyProtection="0"/>
    <xf numFmtId="0" fontId="3" fillId="0" borderId="0"/>
    <xf numFmtId="0" fontId="7" fillId="0" borderId="0"/>
    <xf numFmtId="0" fontId="179" fillId="0" borderId="0">
      <alignment vertical="center"/>
    </xf>
    <xf numFmtId="41" fontId="179" fillId="0" borderId="0" applyFont="0" applyFill="0" applyBorder="0" applyAlignment="0" applyProtection="0">
      <alignment vertical="center"/>
    </xf>
    <xf numFmtId="177" fontId="3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9" fillId="0" borderId="0"/>
    <xf numFmtId="0" fontId="190" fillId="0" borderId="0" applyNumberFormat="0" applyFill="0" applyBorder="0" applyAlignment="0" applyProtection="0"/>
  </cellStyleXfs>
  <cellXfs count="685">
    <xf numFmtId="0" fontId="0" fillId="0" borderId="0" xfId="0"/>
    <xf numFmtId="0" fontId="16" fillId="0" borderId="0" xfId="2279" applyFont="1" applyAlignment="1">
      <alignment vertical="center"/>
    </xf>
    <xf numFmtId="0" fontId="14" fillId="0" borderId="0" xfId="2279" applyFont="1" applyAlignment="1">
      <alignment vertical="center"/>
    </xf>
    <xf numFmtId="177" fontId="4" fillId="0" borderId="3" xfId="2067" applyFont="1" applyBorder="1" applyAlignment="1">
      <alignment horizontal="center" vertical="center" shrinkToFit="1"/>
    </xf>
    <xf numFmtId="0" fontId="4" fillId="0" borderId="3" xfId="0" applyFont="1" applyBorder="1" applyAlignment="1">
      <alignment horizontal="center" vertical="center" shrinkToFit="1"/>
    </xf>
    <xf numFmtId="194" fontId="4" fillId="0" borderId="3" xfId="0" applyNumberFormat="1" applyFont="1" applyBorder="1" applyAlignment="1">
      <alignment horizontal="center" vertical="center" shrinkToFit="1"/>
    </xf>
    <xf numFmtId="0" fontId="11" fillId="0" borderId="0" xfId="0" applyFont="1"/>
    <xf numFmtId="0" fontId="16" fillId="0" borderId="0" xfId="2294" applyFont="1" applyAlignment="1">
      <alignment vertical="distributed"/>
    </xf>
    <xf numFmtId="0" fontId="4" fillId="0" borderId="0" xfId="2290" applyFont="1" applyAlignment="1">
      <alignment vertical="distributed"/>
    </xf>
    <xf numFmtId="0" fontId="4" fillId="0" borderId="0" xfId="2290" applyFont="1" applyAlignment="1">
      <alignment vertical="distributed" shrinkToFit="1"/>
    </xf>
    <xf numFmtId="185" fontId="44" fillId="0" borderId="3" xfId="2290" applyNumberFormat="1" applyFont="1" applyBorder="1" applyAlignment="1">
      <alignment horizontal="center" vertical="distributed"/>
    </xf>
    <xf numFmtId="184" fontId="44" fillId="0" borderId="3" xfId="2290" applyNumberFormat="1" applyFont="1" applyBorder="1" applyAlignment="1">
      <alignment horizontal="center" vertical="distributed"/>
    </xf>
    <xf numFmtId="0" fontId="4" fillId="0" borderId="27" xfId="2290" applyFont="1" applyBorder="1">
      <alignment vertical="center"/>
    </xf>
    <xf numFmtId="185" fontId="4" fillId="0" borderId="27" xfId="2290" applyNumberFormat="1" applyFont="1" applyBorder="1" applyAlignment="1">
      <alignment vertical="distributed"/>
    </xf>
    <xf numFmtId="184" fontId="4" fillId="0" borderId="27" xfId="2290" applyNumberFormat="1" applyFont="1" applyBorder="1" applyAlignment="1">
      <alignment vertical="distributed"/>
    </xf>
    <xf numFmtId="0" fontId="4" fillId="0" borderId="27" xfId="2290" applyFont="1" applyBorder="1" applyAlignment="1">
      <alignment vertical="distributed"/>
    </xf>
    <xf numFmtId="0" fontId="4" fillId="0" borderId="3" xfId="2290" applyFont="1" applyBorder="1" applyAlignment="1">
      <alignment vertical="distributed"/>
    </xf>
    <xf numFmtId="0" fontId="4" fillId="0" borderId="3" xfId="2290" applyFont="1" applyBorder="1" applyAlignment="1">
      <alignment horizontal="center" vertical="distributed"/>
    </xf>
    <xf numFmtId="41" fontId="4" fillId="0" borderId="3" xfId="2290" applyNumberFormat="1" applyFont="1" applyBorder="1" applyAlignment="1">
      <alignment vertical="center" shrinkToFit="1"/>
    </xf>
    <xf numFmtId="0" fontId="4" fillId="0" borderId="3" xfId="2290" applyFont="1" applyBorder="1" applyAlignment="1">
      <alignment vertical="center" shrinkToFit="1"/>
    </xf>
    <xf numFmtId="0" fontId="4" fillId="0" borderId="0" xfId="2290" applyFont="1" applyAlignment="1">
      <alignment horizontal="center" vertical="distributed"/>
    </xf>
    <xf numFmtId="185" fontId="4" fillId="0" borderId="0" xfId="2290" applyNumberFormat="1" applyFont="1" applyAlignment="1">
      <alignment vertical="distributed"/>
    </xf>
    <xf numFmtId="184" fontId="4" fillId="0" borderId="0" xfId="2290" applyNumberFormat="1" applyFont="1" applyAlignment="1">
      <alignment vertical="distributed"/>
    </xf>
    <xf numFmtId="194" fontId="4" fillId="0" borderId="0" xfId="0" applyNumberFormat="1" applyFont="1" applyAlignment="1">
      <alignment horizontal="center" vertical="center" shrinkToFit="1"/>
    </xf>
    <xf numFmtId="177" fontId="4" fillId="0" borderId="0" xfId="2067" applyFont="1" applyAlignment="1">
      <alignment vertical="center"/>
    </xf>
    <xf numFmtId="0" fontId="44" fillId="0" borderId="3" xfId="0" applyFont="1" applyBorder="1" applyAlignment="1">
      <alignment horizontal="left" vertical="center" shrinkToFit="1"/>
    </xf>
    <xf numFmtId="181" fontId="44" fillId="0" borderId="3" xfId="0" applyNumberFormat="1" applyFont="1" applyBorder="1" applyAlignment="1">
      <alignment horizontal="left" vertical="center" shrinkToFit="1"/>
    </xf>
    <xf numFmtId="181" fontId="4" fillId="0" borderId="3" xfId="2067" applyNumberFormat="1" applyFont="1" applyBorder="1" applyAlignment="1">
      <alignment vertical="center" shrinkToFit="1"/>
    </xf>
    <xf numFmtId="183" fontId="4" fillId="0" borderId="3" xfId="2067" applyNumberFormat="1" applyFont="1" applyBorder="1" applyAlignment="1">
      <alignment vertical="center" shrinkToFit="1"/>
    </xf>
    <xf numFmtId="177" fontId="4" fillId="0" borderId="3" xfId="2067" applyFont="1" applyBorder="1" applyAlignment="1">
      <alignment horizontal="center" vertical="center"/>
    </xf>
    <xf numFmtId="181" fontId="4" fillId="0" borderId="3" xfId="0" applyNumberFormat="1" applyFont="1" applyBorder="1" applyAlignment="1">
      <alignment vertical="center" shrinkToFit="1"/>
    </xf>
    <xf numFmtId="0" fontId="4" fillId="0" borderId="0" xfId="0" applyFont="1" applyAlignment="1">
      <alignment vertical="center"/>
    </xf>
    <xf numFmtId="0" fontId="4" fillId="0" borderId="0" xfId="0" applyFont="1" applyAlignment="1">
      <alignment vertical="center" shrinkToFit="1"/>
    </xf>
    <xf numFmtId="177" fontId="4" fillId="0" borderId="3" xfId="2067" applyFont="1" applyBorder="1" applyAlignment="1">
      <alignment vertical="center"/>
    </xf>
    <xf numFmtId="177" fontId="44" fillId="0" borderId="3" xfId="2067" applyFont="1" applyBorder="1" applyAlignment="1">
      <alignment vertical="center" shrinkToFit="1"/>
    </xf>
    <xf numFmtId="177" fontId="44" fillId="0" borderId="3" xfId="2067" applyFont="1" applyBorder="1" applyAlignment="1">
      <alignment horizontal="center" vertical="center" shrinkToFit="1"/>
    </xf>
    <xf numFmtId="41" fontId="4" fillId="0" borderId="3" xfId="0" applyNumberFormat="1" applyFont="1" applyBorder="1" applyAlignment="1">
      <alignment horizontal="center" vertical="center" shrinkToFit="1"/>
    </xf>
    <xf numFmtId="181" fontId="4" fillId="0" borderId="0" xfId="0" applyNumberFormat="1" applyFont="1" applyAlignment="1">
      <alignment vertical="center" shrinkToFit="1"/>
    </xf>
    <xf numFmtId="0" fontId="4" fillId="0" borderId="0" xfId="0" applyFont="1" applyAlignment="1">
      <alignment horizontal="center" vertical="center" shrinkToFit="1"/>
    </xf>
    <xf numFmtId="41" fontId="16" fillId="0" borderId="38" xfId="2075" applyFont="1" applyBorder="1" applyAlignment="1">
      <alignment vertical="center" shrinkToFit="1"/>
    </xf>
    <xf numFmtId="0" fontId="16" fillId="0" borderId="0" xfId="2288" applyFont="1" applyAlignment="1">
      <alignment vertical="center"/>
    </xf>
    <xf numFmtId="0" fontId="16" fillId="0" borderId="0" xfId="2288" applyFont="1" applyAlignment="1">
      <alignment horizontal="right" vertical="center"/>
    </xf>
    <xf numFmtId="0" fontId="16" fillId="0" borderId="0" xfId="2288" applyFont="1" applyAlignment="1">
      <alignment horizontal="center" vertical="center"/>
    </xf>
    <xf numFmtId="0" fontId="16" fillId="0" borderId="5" xfId="2293" applyFont="1" applyBorder="1">
      <alignment vertical="center"/>
    </xf>
    <xf numFmtId="0" fontId="16" fillId="0" borderId="0" xfId="2293" applyFont="1">
      <alignment vertical="center"/>
    </xf>
    <xf numFmtId="0" fontId="16" fillId="0" borderId="2" xfId="2293" applyFont="1" applyBorder="1">
      <alignment vertical="center"/>
    </xf>
    <xf numFmtId="0" fontId="16" fillId="0" borderId="14" xfId="2293" applyFont="1" applyBorder="1">
      <alignment vertical="center"/>
    </xf>
    <xf numFmtId="0" fontId="16" fillId="0" borderId="0" xfId="2293" applyFont="1" applyAlignment="1">
      <alignment horizontal="center" vertical="center"/>
    </xf>
    <xf numFmtId="177" fontId="44" fillId="0" borderId="3" xfId="2067" applyFont="1" applyBorder="1" applyAlignment="1">
      <alignment horizontal="left" vertical="center" shrinkToFit="1"/>
    </xf>
    <xf numFmtId="177" fontId="44" fillId="0" borderId="3" xfId="2067" applyFont="1" applyBorder="1" applyAlignment="1">
      <alignment horizontal="left" vertical="center"/>
    </xf>
    <xf numFmtId="194" fontId="4" fillId="0" borderId="3" xfId="2067" applyNumberFormat="1" applyFont="1" applyBorder="1" applyAlignment="1">
      <alignment horizontal="center" vertical="center" shrinkToFit="1"/>
    </xf>
    <xf numFmtId="177" fontId="4" fillId="0" borderId="3" xfId="2067" applyFont="1" applyBorder="1" applyAlignment="1">
      <alignment horizontal="centerContinuous" vertical="center"/>
    </xf>
    <xf numFmtId="181" fontId="44" fillId="0" borderId="3" xfId="0" applyNumberFormat="1" applyFont="1" applyBorder="1" applyAlignment="1">
      <alignment vertical="center"/>
    </xf>
    <xf numFmtId="181" fontId="44" fillId="0" borderId="3" xfId="0" applyNumberFormat="1" applyFont="1" applyBorder="1" applyAlignment="1">
      <alignment vertical="center" shrinkToFit="1"/>
    </xf>
    <xf numFmtId="181" fontId="44" fillId="0" borderId="3" xfId="0" applyNumberFormat="1" applyFont="1" applyBorder="1" applyAlignment="1">
      <alignment horizontal="center" vertical="center" shrinkToFit="1"/>
    </xf>
    <xf numFmtId="0" fontId="16" fillId="0" borderId="3" xfId="2292" applyFont="1" applyBorder="1" applyAlignment="1">
      <alignment horizontal="center" vertical="center" shrinkToFit="1"/>
    </xf>
    <xf numFmtId="0" fontId="16" fillId="0" borderId="3" xfId="2279" applyFont="1" applyBorder="1" applyAlignment="1">
      <alignment vertical="center"/>
    </xf>
    <xf numFmtId="0" fontId="16" fillId="0" borderId="3" xfId="2279" applyFont="1" applyBorder="1" applyAlignment="1">
      <alignment horizontal="center" vertical="center"/>
    </xf>
    <xf numFmtId="0" fontId="16" fillId="7" borderId="3" xfId="2279" applyFont="1" applyFill="1" applyBorder="1" applyAlignment="1">
      <alignment vertical="center"/>
    </xf>
    <xf numFmtId="177" fontId="96" fillId="0" borderId="0" xfId="2067" applyFont="1" applyBorder="1" applyAlignment="1">
      <alignment vertical="center"/>
    </xf>
    <xf numFmtId="177" fontId="97" fillId="0" borderId="0" xfId="2067" applyFont="1" applyAlignment="1">
      <alignment vertical="center"/>
    </xf>
    <xf numFmtId="177" fontId="97" fillId="0" borderId="0" xfId="2067" applyFont="1" applyBorder="1" applyAlignment="1">
      <alignment vertical="center"/>
    </xf>
    <xf numFmtId="177" fontId="97" fillId="0" borderId="0" xfId="2067" applyFont="1" applyBorder="1" applyAlignment="1">
      <alignment horizontal="center" vertical="center"/>
    </xf>
    <xf numFmtId="0" fontId="16" fillId="0" borderId="0" xfId="0" applyFont="1" applyAlignment="1">
      <alignment vertical="center"/>
    </xf>
    <xf numFmtId="177" fontId="98" fillId="0" borderId="0" xfId="2067" applyFont="1" applyBorder="1" applyAlignment="1">
      <alignment horizontal="center" vertical="center"/>
    </xf>
    <xf numFmtId="240" fontId="98" fillId="0" borderId="0" xfId="2067" applyNumberFormat="1" applyFont="1" applyBorder="1" applyAlignment="1">
      <alignment horizontal="center" vertical="center"/>
    </xf>
    <xf numFmtId="177" fontId="98" fillId="0" borderId="0" xfId="2067" applyFont="1" applyBorder="1" applyAlignment="1">
      <alignment horizontal="left" vertical="center"/>
    </xf>
    <xf numFmtId="177" fontId="16" fillId="0" borderId="0" xfId="2067" applyFont="1" applyBorder="1" applyAlignment="1">
      <alignment horizontal="left" vertical="center"/>
    </xf>
    <xf numFmtId="177" fontId="16" fillId="0" borderId="0" xfId="2067" applyFont="1" applyBorder="1" applyAlignment="1">
      <alignment vertical="center"/>
    </xf>
    <xf numFmtId="177" fontId="16" fillId="0" borderId="0" xfId="2067" applyFont="1" applyBorder="1" applyAlignment="1">
      <alignment horizontal="center" vertical="center"/>
    </xf>
    <xf numFmtId="177" fontId="98" fillId="0" borderId="0" xfId="2067" applyFont="1" applyBorder="1" applyAlignment="1">
      <alignment vertical="center"/>
    </xf>
    <xf numFmtId="177" fontId="98" fillId="0" borderId="0" xfId="2067" applyFont="1" applyBorder="1" applyAlignment="1">
      <alignment horizontal="right" vertical="center"/>
    </xf>
    <xf numFmtId="177" fontId="97" fillId="0" borderId="0" xfId="2067" applyFont="1" applyBorder="1" applyAlignment="1">
      <alignment horizontal="left" vertical="center"/>
    </xf>
    <xf numFmtId="177" fontId="99" fillId="0" borderId="0" xfId="2067" applyFont="1" applyBorder="1" applyAlignment="1">
      <alignment horizontal="right" vertical="center"/>
    </xf>
    <xf numFmtId="177" fontId="99" fillId="0" borderId="0" xfId="2067" applyFont="1" applyBorder="1" applyAlignment="1">
      <alignment vertical="center"/>
    </xf>
    <xf numFmtId="177" fontId="99" fillId="0" borderId="0" xfId="2067" applyFont="1" applyBorder="1" applyAlignment="1">
      <alignment horizontal="center" vertical="center"/>
    </xf>
    <xf numFmtId="177" fontId="99" fillId="0" borderId="0" xfId="2067" applyFont="1" applyBorder="1" applyAlignment="1">
      <alignment horizontal="left" vertical="center"/>
    </xf>
    <xf numFmtId="0" fontId="16" fillId="0" borderId="0" xfId="0" applyFont="1" applyAlignment="1">
      <alignment horizontal="right" vertical="center"/>
    </xf>
    <xf numFmtId="3" fontId="16" fillId="0" borderId="0" xfId="0" applyNumberFormat="1" applyFont="1" applyAlignment="1">
      <alignment horizontal="center" vertical="center"/>
    </xf>
    <xf numFmtId="0" fontId="16" fillId="0" borderId="0" xfId="0" applyFont="1" applyAlignment="1">
      <alignment horizontal="center" vertical="center"/>
    </xf>
    <xf numFmtId="181" fontId="98" fillId="0" borderId="0" xfId="2067" applyNumberFormat="1" applyFont="1" applyBorder="1" applyAlignment="1">
      <alignment horizontal="right" vertical="center"/>
    </xf>
    <xf numFmtId="177" fontId="100" fillId="0" borderId="0" xfId="2067" applyFont="1" applyAlignment="1"/>
    <xf numFmtId="177" fontId="100" fillId="0" borderId="0" xfId="2067" applyFont="1" applyBorder="1" applyAlignment="1">
      <alignment vertical="center"/>
    </xf>
    <xf numFmtId="177" fontId="100" fillId="0" borderId="0" xfId="2067" applyFont="1" applyAlignment="1">
      <alignment vertical="center"/>
    </xf>
    <xf numFmtId="177" fontId="100" fillId="0" borderId="0" xfId="2067" applyFont="1" applyAlignment="1">
      <alignment horizontal="center"/>
    </xf>
    <xf numFmtId="41" fontId="16" fillId="0" borderId="0" xfId="2279" applyNumberFormat="1" applyFont="1" applyAlignment="1">
      <alignment vertical="center"/>
    </xf>
    <xf numFmtId="0" fontId="16" fillId="0" borderId="27" xfId="2279" applyFont="1" applyBorder="1" applyAlignment="1">
      <alignment vertical="center"/>
    </xf>
    <xf numFmtId="0" fontId="16" fillId="0" borderId="27" xfId="2279" applyFont="1" applyBorder="1" applyAlignment="1">
      <alignment horizontal="center" vertical="center"/>
    </xf>
    <xf numFmtId="0" fontId="16" fillId="7" borderId="27" xfId="2279" applyFont="1" applyFill="1" applyBorder="1" applyAlignment="1">
      <alignment vertical="center"/>
    </xf>
    <xf numFmtId="41" fontId="16" fillId="11" borderId="0" xfId="2279" applyNumberFormat="1" applyFont="1" applyFill="1" applyAlignment="1">
      <alignment vertical="center"/>
    </xf>
    <xf numFmtId="0" fontId="16" fillId="11" borderId="0" xfId="2279" applyFont="1" applyFill="1" applyAlignment="1">
      <alignment vertical="center"/>
    </xf>
    <xf numFmtId="0" fontId="16" fillId="7" borderId="3" xfId="2292" applyFont="1" applyFill="1" applyBorder="1" applyAlignment="1">
      <alignment horizontal="center" vertical="center" shrinkToFit="1"/>
    </xf>
    <xf numFmtId="0" fontId="16" fillId="7" borderId="40" xfId="2292" applyFont="1" applyFill="1" applyBorder="1" applyAlignment="1">
      <alignment horizontal="left" vertical="center" shrinkToFit="1"/>
    </xf>
    <xf numFmtId="0" fontId="16" fillId="7" borderId="3" xfId="2292" applyFont="1" applyFill="1" applyBorder="1" applyAlignment="1">
      <alignment horizontal="left" vertical="center" shrinkToFit="1"/>
    </xf>
    <xf numFmtId="0" fontId="16" fillId="7" borderId="29" xfId="2292" applyFont="1" applyFill="1" applyBorder="1" applyAlignment="1">
      <alignment horizontal="left" vertical="center" shrinkToFit="1"/>
    </xf>
    <xf numFmtId="0" fontId="16" fillId="7" borderId="29" xfId="0" applyFont="1" applyFill="1" applyBorder="1" applyAlignment="1">
      <alignment horizontal="left" vertical="center"/>
    </xf>
    <xf numFmtId="0" fontId="16" fillId="7" borderId="3" xfId="0" applyFont="1" applyFill="1" applyBorder="1" applyAlignment="1">
      <alignment horizontal="left" vertical="center"/>
    </xf>
    <xf numFmtId="0" fontId="16" fillId="7" borderId="3" xfId="0" applyFont="1" applyFill="1" applyBorder="1" applyAlignment="1">
      <alignment horizontal="center" vertical="center"/>
    </xf>
    <xf numFmtId="0" fontId="13" fillId="7" borderId="41" xfId="2279" applyFont="1" applyFill="1" applyBorder="1" applyAlignment="1">
      <alignment horizontal="center" vertical="center"/>
    </xf>
    <xf numFmtId="0" fontId="13" fillId="7" borderId="3" xfId="2279" applyFont="1" applyFill="1" applyBorder="1" applyAlignment="1">
      <alignment horizontal="center" vertical="center"/>
    </xf>
    <xf numFmtId="41" fontId="22" fillId="7" borderId="3" xfId="2068" applyFont="1" applyFill="1" applyBorder="1" applyAlignment="1">
      <alignment vertical="center"/>
    </xf>
    <xf numFmtId="41" fontId="22" fillId="7" borderId="28" xfId="2068" applyFont="1" applyFill="1" applyBorder="1" applyAlignment="1">
      <alignment vertical="center"/>
    </xf>
    <xf numFmtId="0" fontId="4" fillId="7" borderId="3" xfId="0" applyFont="1" applyFill="1" applyBorder="1" applyAlignment="1">
      <alignment horizontal="center" vertical="center"/>
    </xf>
    <xf numFmtId="41" fontId="16" fillId="7" borderId="3" xfId="2279" applyNumberFormat="1" applyFont="1" applyFill="1" applyBorder="1" applyAlignment="1">
      <alignment vertical="center"/>
    </xf>
    <xf numFmtId="0" fontId="16" fillId="7" borderId="42" xfId="2292" applyFont="1" applyFill="1" applyBorder="1" applyAlignment="1">
      <alignment horizontal="left" vertical="center" shrinkToFit="1"/>
    </xf>
    <xf numFmtId="0" fontId="16" fillId="7" borderId="1" xfId="2292" applyFont="1" applyFill="1" applyBorder="1" applyAlignment="1">
      <alignment horizontal="left" vertical="center" shrinkToFit="1"/>
    </xf>
    <xf numFmtId="0" fontId="16" fillId="7" borderId="1" xfId="2292" applyFont="1" applyFill="1" applyBorder="1" applyAlignment="1">
      <alignment horizontal="center" vertical="center" shrinkToFit="1"/>
    </xf>
    <xf numFmtId="41" fontId="22" fillId="7" borderId="1" xfId="2068" applyFont="1" applyFill="1" applyBorder="1" applyAlignment="1">
      <alignment vertical="center"/>
    </xf>
    <xf numFmtId="41" fontId="16" fillId="7" borderId="1" xfId="2279" applyNumberFormat="1" applyFont="1" applyFill="1" applyBorder="1" applyAlignment="1">
      <alignment vertical="center"/>
    </xf>
    <xf numFmtId="41" fontId="22" fillId="7" borderId="43" xfId="2068" applyFont="1" applyFill="1" applyBorder="1" applyAlignment="1">
      <alignment vertical="center"/>
    </xf>
    <xf numFmtId="0" fontId="164" fillId="0" borderId="0" xfId="2285" applyFont="1">
      <alignment vertical="center"/>
    </xf>
    <xf numFmtId="0" fontId="23" fillId="0" borderId="0" xfId="2285" applyFont="1">
      <alignment vertical="center"/>
    </xf>
    <xf numFmtId="0" fontId="23" fillId="0" borderId="0" xfId="2285" applyFont="1" applyAlignment="1">
      <alignment horizontal="center" vertical="center"/>
    </xf>
    <xf numFmtId="0" fontId="165" fillId="0" borderId="0" xfId="2285" applyFont="1">
      <alignment vertical="center"/>
    </xf>
    <xf numFmtId="0" fontId="103" fillId="0" borderId="0" xfId="2285" applyFont="1">
      <alignment vertical="center"/>
    </xf>
    <xf numFmtId="0" fontId="165" fillId="0" borderId="39" xfId="2285" applyFont="1" applyBorder="1">
      <alignment vertical="center"/>
    </xf>
    <xf numFmtId="0" fontId="23" fillId="0" borderId="0" xfId="2285" applyFont="1" applyAlignment="1"/>
    <xf numFmtId="0" fontId="166" fillId="0" borderId="0" xfId="2285" applyFont="1" applyAlignment="1">
      <alignment horizontal="justify" vertical="center"/>
    </xf>
    <xf numFmtId="0" fontId="23" fillId="0" borderId="0" xfId="2285" applyFont="1" applyAlignment="1">
      <alignment horizontal="left" vertical="center"/>
    </xf>
    <xf numFmtId="0" fontId="16" fillId="0" borderId="44" xfId="2293" applyFont="1" applyBorder="1">
      <alignment vertical="center"/>
    </xf>
    <xf numFmtId="0" fontId="5" fillId="0" borderId="0" xfId="2293" applyFont="1" applyAlignment="1">
      <alignment vertical="distributed"/>
    </xf>
    <xf numFmtId="0" fontId="4" fillId="0" borderId="0" xfId="2293" applyFont="1" applyAlignment="1">
      <alignment vertical="distributed"/>
    </xf>
    <xf numFmtId="0" fontId="4" fillId="0" borderId="3" xfId="2293" applyFont="1" applyBorder="1" applyAlignment="1">
      <alignment horizontal="center" vertical="distributed"/>
    </xf>
    <xf numFmtId="41" fontId="4" fillId="0" borderId="3" xfId="2068" applyFont="1" applyBorder="1" applyAlignment="1">
      <alignment vertical="distributed"/>
    </xf>
    <xf numFmtId="41" fontId="4" fillId="0" borderId="3" xfId="2293" applyNumberFormat="1" applyFont="1" applyBorder="1" applyAlignment="1">
      <alignment vertical="distributed"/>
    </xf>
    <xf numFmtId="0" fontId="4" fillId="0" borderId="3" xfId="2293" applyFont="1" applyBorder="1" applyAlignment="1">
      <alignment vertical="distributed"/>
    </xf>
    <xf numFmtId="0" fontId="5" fillId="0" borderId="0" xfId="2293" applyFont="1" applyAlignment="1">
      <alignment horizontal="center" vertical="distributed"/>
    </xf>
    <xf numFmtId="41" fontId="5" fillId="0" borderId="0" xfId="2293" applyNumberFormat="1" applyFont="1" applyAlignment="1">
      <alignment vertical="distributed"/>
    </xf>
    <xf numFmtId="0" fontId="165" fillId="0" borderId="0" xfId="2285" applyFont="1" applyAlignment="1">
      <alignment horizontal="center" vertical="center"/>
    </xf>
    <xf numFmtId="0" fontId="165" fillId="0" borderId="39" xfId="2285" applyFont="1" applyBorder="1" applyAlignment="1">
      <alignment horizontal="center" vertical="center"/>
    </xf>
    <xf numFmtId="0" fontId="165" fillId="0" borderId="45" xfId="2285" applyFont="1" applyBorder="1" applyAlignment="1">
      <alignment horizontal="center" vertical="center"/>
    </xf>
    <xf numFmtId="0" fontId="164" fillId="0" borderId="0" xfId="2282" applyFont="1">
      <alignment vertical="center"/>
    </xf>
    <xf numFmtId="0" fontId="23" fillId="0" borderId="0" xfId="2282" applyFont="1">
      <alignment vertical="center"/>
    </xf>
    <xf numFmtId="0" fontId="166" fillId="0" borderId="0" xfId="2282" applyFont="1" applyAlignment="1">
      <alignment horizontal="justify" vertical="center"/>
    </xf>
    <xf numFmtId="0" fontId="23" fillId="0" borderId="0" xfId="2282" applyFont="1" applyAlignment="1">
      <alignment horizontal="left" vertical="center"/>
    </xf>
    <xf numFmtId="0" fontId="165" fillId="0" borderId="0" xfId="2282" applyFont="1">
      <alignment vertical="center"/>
    </xf>
    <xf numFmtId="0" fontId="23" fillId="0" borderId="0" xfId="2282" applyFont="1" applyAlignment="1">
      <alignment horizontal="center" vertical="center"/>
    </xf>
    <xf numFmtId="0" fontId="165" fillId="0" borderId="0" xfId="2282" applyFont="1" applyAlignment="1">
      <alignment horizontal="center" vertical="center"/>
    </xf>
    <xf numFmtId="0" fontId="165" fillId="0" borderId="45" xfId="2282" applyFont="1" applyBorder="1" applyAlignment="1">
      <alignment horizontal="center" vertical="center"/>
    </xf>
    <xf numFmtId="0" fontId="165" fillId="0" borderId="0" xfId="2282" applyFont="1" applyAlignment="1">
      <alignment horizontal="right" vertical="center"/>
    </xf>
    <xf numFmtId="0" fontId="9" fillId="0" borderId="0" xfId="2287" applyFont="1" applyAlignment="1">
      <alignment vertical="center"/>
    </xf>
    <xf numFmtId="0" fontId="16" fillId="0" borderId="41" xfId="2287" applyFont="1" applyBorder="1" applyAlignment="1">
      <alignment horizontal="center" vertical="center"/>
    </xf>
    <xf numFmtId="0" fontId="16" fillId="0" borderId="46" xfId="2287" applyFont="1" applyBorder="1" applyAlignment="1">
      <alignment horizontal="center" vertical="center"/>
    </xf>
    <xf numFmtId="0" fontId="9" fillId="0" borderId="0" xfId="2287" applyFont="1" applyAlignment="1">
      <alignment horizontal="center" vertical="center"/>
    </xf>
    <xf numFmtId="0" fontId="16" fillId="0" borderId="47" xfId="2287" applyFont="1" applyBorder="1" applyAlignment="1">
      <alignment horizontal="center" vertical="center"/>
    </xf>
    <xf numFmtId="41" fontId="16" fillId="0" borderId="47" xfId="2076" applyNumberFormat="1" applyFont="1" applyBorder="1" applyAlignment="1">
      <alignment vertical="center"/>
    </xf>
    <xf numFmtId="188" fontId="16" fillId="0" borderId="47" xfId="2076" applyNumberFormat="1" applyFont="1" applyBorder="1" applyAlignment="1">
      <alignment vertical="center"/>
    </xf>
    <xf numFmtId="188" fontId="133" fillId="0" borderId="0" xfId="2287" applyNumberFormat="1" applyFont="1" applyAlignment="1">
      <alignment horizontal="center" vertical="center"/>
    </xf>
    <xf numFmtId="0" fontId="16" fillId="0" borderId="9" xfId="2287" applyFont="1" applyBorder="1" applyAlignment="1">
      <alignment horizontal="center" vertical="center"/>
    </xf>
    <xf numFmtId="188" fontId="16" fillId="0" borderId="9" xfId="2076" applyNumberFormat="1" applyFont="1" applyBorder="1" applyAlignment="1">
      <alignment vertical="center"/>
    </xf>
    <xf numFmtId="0" fontId="16" fillId="0" borderId="50" xfId="2287" applyFont="1" applyBorder="1" applyAlignment="1">
      <alignment horizontal="center" vertical="center"/>
    </xf>
    <xf numFmtId="41" fontId="16" fillId="0" borderId="50" xfId="2076" applyNumberFormat="1" applyFont="1" applyBorder="1" applyAlignment="1">
      <alignment vertical="center"/>
    </xf>
    <xf numFmtId="188" fontId="16" fillId="0" borderId="50" xfId="2076" applyNumberFormat="1" applyFont="1" applyBorder="1" applyAlignment="1">
      <alignment vertical="center"/>
    </xf>
    <xf numFmtId="41" fontId="16" fillId="0" borderId="9" xfId="2076" applyNumberFormat="1" applyFont="1" applyBorder="1" applyAlignment="1">
      <alignment vertical="center"/>
    </xf>
    <xf numFmtId="41" fontId="16" fillId="0" borderId="52" xfId="2076" applyNumberFormat="1" applyFont="1" applyBorder="1" applyAlignment="1">
      <alignment vertical="center"/>
    </xf>
    <xf numFmtId="188" fontId="16" fillId="0" borderId="52" xfId="2076" applyNumberFormat="1" applyFont="1" applyBorder="1" applyAlignment="1">
      <alignment horizontal="center" vertical="center"/>
    </xf>
    <xf numFmtId="188" fontId="42" fillId="0" borderId="0" xfId="2287" applyNumberFormat="1" applyFont="1" applyAlignment="1">
      <alignment horizontal="center" vertical="center"/>
    </xf>
    <xf numFmtId="0" fontId="42" fillId="0" borderId="0" xfId="2287" applyFont="1" applyAlignment="1">
      <alignment horizontal="center" vertical="center"/>
    </xf>
    <xf numFmtId="41" fontId="16" fillId="0" borderId="9" xfId="2076" applyNumberFormat="1" applyFont="1" applyFill="1" applyBorder="1" applyAlignment="1">
      <alignment vertical="center"/>
    </xf>
    <xf numFmtId="182" fontId="16" fillId="0" borderId="9" xfId="2076" applyFont="1" applyBorder="1" applyAlignment="1">
      <alignment vertical="center"/>
    </xf>
    <xf numFmtId="0" fontId="16" fillId="0" borderId="55" xfId="2287" applyFont="1" applyBorder="1" applyAlignment="1">
      <alignment horizontal="center" vertical="center"/>
    </xf>
    <xf numFmtId="41" fontId="16" fillId="0" borderId="56" xfId="2076" applyNumberFormat="1" applyFont="1" applyBorder="1" applyAlignment="1">
      <alignment vertical="center"/>
    </xf>
    <xf numFmtId="0" fontId="16" fillId="0" borderId="56" xfId="2287" applyFont="1" applyBorder="1" applyAlignment="1">
      <alignment vertical="center"/>
    </xf>
    <xf numFmtId="41" fontId="16" fillId="0" borderId="58" xfId="2287" applyNumberFormat="1" applyFont="1" applyBorder="1" applyAlignment="1">
      <alignment vertical="center"/>
    </xf>
    <xf numFmtId="188" fontId="16" fillId="0" borderId="58" xfId="2076" applyNumberFormat="1" applyFont="1" applyBorder="1" applyAlignment="1">
      <alignment vertical="center"/>
    </xf>
    <xf numFmtId="41" fontId="16" fillId="0" borderId="9" xfId="2287" applyNumberFormat="1" applyFont="1" applyBorder="1" applyAlignment="1">
      <alignment vertical="center"/>
    </xf>
    <xf numFmtId="41" fontId="16" fillId="0" borderId="56" xfId="2287" applyNumberFormat="1" applyFont="1" applyBorder="1" applyAlignment="1">
      <alignment vertical="center"/>
    </xf>
    <xf numFmtId="188" fontId="16" fillId="0" borderId="56" xfId="2076" applyNumberFormat="1" applyFont="1" applyBorder="1" applyAlignment="1">
      <alignment vertical="center"/>
    </xf>
    <xf numFmtId="0" fontId="0" fillId="0" borderId="0" xfId="0" applyAlignment="1">
      <alignment vertical="center"/>
    </xf>
    <xf numFmtId="41" fontId="0" fillId="0" borderId="0" xfId="0" applyNumberFormat="1" applyAlignment="1">
      <alignment vertical="center"/>
    </xf>
    <xf numFmtId="0" fontId="44" fillId="0" borderId="3" xfId="2293" applyFont="1" applyBorder="1" applyAlignment="1">
      <alignment horizontal="center" vertical="distributed"/>
    </xf>
    <xf numFmtId="41" fontId="44" fillId="0" borderId="3" xfId="2293" applyNumberFormat="1" applyFont="1" applyBorder="1" applyAlignment="1">
      <alignment horizontal="center" vertical="distributed"/>
    </xf>
    <xf numFmtId="0" fontId="18" fillId="0" borderId="2" xfId="2293" applyFont="1" applyBorder="1" applyAlignment="1">
      <alignment horizontal="center" vertical="center"/>
    </xf>
    <xf numFmtId="0" fontId="16" fillId="0" borderId="5" xfId="2288" applyFont="1" applyBorder="1" applyAlignment="1">
      <alignment vertical="center"/>
    </xf>
    <xf numFmtId="181" fontId="167" fillId="0" borderId="9" xfId="2076" applyNumberFormat="1" applyFont="1" applyBorder="1" applyAlignment="1">
      <alignment horizontal="right" vertical="center"/>
    </xf>
    <xf numFmtId="0" fontId="168" fillId="0" borderId="0" xfId="2294" applyFont="1" applyAlignment="1">
      <alignment vertical="distributed"/>
    </xf>
    <xf numFmtId="0" fontId="4" fillId="0" borderId="27" xfId="2290" applyFont="1" applyBorder="1" applyAlignment="1">
      <alignment horizontal="center" vertical="distributed"/>
    </xf>
    <xf numFmtId="41" fontId="4" fillId="0" borderId="27" xfId="2290" applyNumberFormat="1" applyFont="1" applyBorder="1" applyAlignment="1">
      <alignment vertical="center" shrinkToFit="1"/>
    </xf>
    <xf numFmtId="0" fontId="4" fillId="0" borderId="27" xfId="2290" applyFont="1" applyBorder="1" applyAlignment="1">
      <alignment vertical="center" shrinkToFit="1"/>
    </xf>
    <xf numFmtId="0" fontId="157" fillId="0" borderId="0" xfId="2289" applyFont="1" applyAlignment="1">
      <alignment horizontal="center" vertical="center"/>
    </xf>
    <xf numFmtId="0" fontId="45" fillId="0" borderId="0" xfId="2289" applyFont="1"/>
    <xf numFmtId="0" fontId="45" fillId="0" borderId="0" xfId="2289" applyFont="1" applyAlignment="1">
      <alignment vertical="center"/>
    </xf>
    <xf numFmtId="0" fontId="45" fillId="0" borderId="0" xfId="2289" applyFont="1" applyAlignment="1">
      <alignment vertical="center" shrinkToFit="1"/>
    </xf>
    <xf numFmtId="0" fontId="158" fillId="0" borderId="0" xfId="2289" applyFont="1" applyAlignment="1">
      <alignment vertical="center"/>
    </xf>
    <xf numFmtId="0" fontId="45" fillId="0" borderId="0" xfId="2289" applyFont="1" applyAlignment="1">
      <alignment horizontal="right" vertical="center"/>
    </xf>
    <xf numFmtId="0" fontId="159" fillId="0" borderId="0" xfId="2289" applyFont="1" applyAlignment="1">
      <alignment vertical="center"/>
    </xf>
    <xf numFmtId="3" fontId="160" fillId="0" borderId="0" xfId="2289" applyNumberFormat="1" applyFont="1" applyAlignment="1">
      <alignment horizontal="center" vertical="center"/>
    </xf>
    <xf numFmtId="3" fontId="158" fillId="0" borderId="0" xfId="2289" applyNumberFormat="1" applyFont="1" applyAlignment="1">
      <alignment horizontal="center" vertical="center"/>
    </xf>
    <xf numFmtId="0" fontId="159" fillId="0" borderId="0" xfId="2289" applyFont="1"/>
    <xf numFmtId="0" fontId="158" fillId="0" borderId="0" xfId="2289" applyFont="1" applyAlignment="1">
      <alignment vertical="center" shrinkToFit="1"/>
    </xf>
    <xf numFmtId="0" fontId="45" fillId="0" borderId="0" xfId="2289" applyFont="1" applyAlignment="1">
      <alignment horizontal="center" vertical="center" shrinkToFit="1"/>
    </xf>
    <xf numFmtId="49" fontId="45" fillId="0" borderId="0" xfId="2289" applyNumberFormat="1" applyFont="1" applyAlignment="1">
      <alignment vertical="center" shrinkToFit="1"/>
    </xf>
    <xf numFmtId="177" fontId="160" fillId="0" borderId="0" xfId="2067" applyFont="1" applyBorder="1" applyAlignment="1">
      <alignment vertical="center"/>
    </xf>
    <xf numFmtId="13" fontId="45" fillId="0" borderId="0" xfId="2289" applyNumberFormat="1" applyFont="1" applyAlignment="1">
      <alignment horizontal="center" vertical="center" shrinkToFit="1"/>
    </xf>
    <xf numFmtId="49" fontId="45" fillId="0" borderId="0" xfId="2289" applyNumberFormat="1" applyFont="1" applyAlignment="1">
      <alignment vertical="center"/>
    </xf>
    <xf numFmtId="0" fontId="45" fillId="0" borderId="0" xfId="2289" applyFont="1" applyAlignment="1">
      <alignment horizontal="center" vertical="center"/>
    </xf>
    <xf numFmtId="0" fontId="45" fillId="0" borderId="0" xfId="2289" applyFont="1" applyAlignment="1">
      <alignment horizontal="right" vertical="center" shrinkToFit="1"/>
    </xf>
    <xf numFmtId="182" fontId="45" fillId="0" borderId="0" xfId="2289" applyNumberFormat="1" applyFont="1" applyAlignment="1">
      <alignment vertical="center" shrinkToFit="1"/>
    </xf>
    <xf numFmtId="0" fontId="45" fillId="12" borderId="3" xfId="2289" applyFont="1" applyFill="1" applyBorder="1" applyAlignment="1">
      <alignment horizontal="center" vertical="center"/>
    </xf>
    <xf numFmtId="0" fontId="45" fillId="12" borderId="3" xfId="2289" applyFont="1" applyFill="1" applyBorder="1" applyAlignment="1">
      <alignment horizontal="center" vertical="center" shrinkToFit="1"/>
    </xf>
    <xf numFmtId="0" fontId="45" fillId="7" borderId="0" xfId="2289" applyFont="1" applyFill="1" applyAlignment="1">
      <alignment horizontal="center" vertical="center" shrinkToFit="1"/>
    </xf>
    <xf numFmtId="0" fontId="45" fillId="7" borderId="3" xfId="2289" applyFont="1" applyFill="1" applyBorder="1" applyAlignment="1">
      <alignment horizontal="center" vertical="center"/>
    </xf>
    <xf numFmtId="0" fontId="45" fillId="0" borderId="3" xfId="2289" applyFont="1" applyBorder="1" applyAlignment="1">
      <alignment horizontal="center" vertical="center"/>
    </xf>
    <xf numFmtId="181" fontId="45" fillId="12" borderId="3" xfId="2289" applyNumberFormat="1" applyFont="1" applyFill="1" applyBorder="1" applyAlignment="1">
      <alignment horizontal="center" vertical="center" shrinkToFit="1"/>
    </xf>
    <xf numFmtId="182" fontId="45" fillId="12" borderId="3" xfId="2289" applyNumberFormat="1" applyFont="1" applyFill="1" applyBorder="1" applyAlignment="1">
      <alignment horizontal="center" vertical="center" shrinkToFit="1"/>
    </xf>
    <xf numFmtId="0" fontId="45" fillId="7" borderId="34" xfId="2289" applyFont="1" applyFill="1" applyBorder="1" applyAlignment="1">
      <alignment vertical="center" shrinkToFit="1"/>
    </xf>
    <xf numFmtId="0" fontId="45" fillId="0" borderId="34" xfId="2289" applyFont="1" applyBorder="1" applyAlignment="1">
      <alignment horizontal="center" vertical="center"/>
    </xf>
    <xf numFmtId="0" fontId="45" fillId="7" borderId="3" xfId="2289" applyFont="1" applyFill="1" applyBorder="1" applyAlignment="1">
      <alignment horizontal="center" vertical="center" shrinkToFit="1"/>
    </xf>
    <xf numFmtId="0" fontId="45" fillId="0" borderId="3" xfId="2289" applyFont="1" applyBorder="1" applyAlignment="1">
      <alignment horizontal="center" vertical="center" shrinkToFit="1"/>
    </xf>
    <xf numFmtId="182" fontId="45" fillId="0" borderId="3" xfId="2289" applyNumberFormat="1" applyFont="1" applyBorder="1" applyAlignment="1">
      <alignment horizontal="center" vertical="center" shrinkToFit="1"/>
    </xf>
    <xf numFmtId="283" fontId="45" fillId="0" borderId="3" xfId="2289" applyNumberFormat="1" applyFont="1" applyBorder="1" applyAlignment="1">
      <alignment horizontal="center" vertical="center" shrinkToFit="1"/>
    </xf>
    <xf numFmtId="182" fontId="45" fillId="7" borderId="0" xfId="2289" applyNumberFormat="1" applyFont="1" applyFill="1" applyAlignment="1">
      <alignment horizontal="center" vertical="center" shrinkToFit="1"/>
    </xf>
    <xf numFmtId="0" fontId="45" fillId="7" borderId="22" xfId="2289" applyFont="1" applyFill="1" applyBorder="1" applyAlignment="1">
      <alignment vertical="center" shrinkToFit="1"/>
    </xf>
    <xf numFmtId="0" fontId="45" fillId="0" borderId="22" xfId="2289" applyFont="1" applyBorder="1" applyAlignment="1">
      <alignment horizontal="center" vertical="center"/>
    </xf>
    <xf numFmtId="0" fontId="45" fillId="7" borderId="27" xfId="2289" applyFont="1" applyFill="1" applyBorder="1" applyAlignment="1">
      <alignment vertical="center" shrinkToFit="1"/>
    </xf>
    <xf numFmtId="0" fontId="45" fillId="0" borderId="27" xfId="2289" applyFont="1" applyBorder="1" applyAlignment="1">
      <alignment horizontal="center" vertical="center"/>
    </xf>
    <xf numFmtId="182" fontId="45" fillId="7" borderId="3" xfId="2289" applyNumberFormat="1" applyFont="1" applyFill="1" applyBorder="1" applyAlignment="1">
      <alignment horizontal="center" vertical="center" shrinkToFit="1"/>
    </xf>
    <xf numFmtId="0" fontId="45" fillId="7" borderId="0" xfId="2289" applyFont="1" applyFill="1"/>
    <xf numFmtId="9" fontId="45" fillId="0" borderId="27" xfId="2289" applyNumberFormat="1" applyFont="1" applyBorder="1" applyAlignment="1">
      <alignment horizontal="center" vertical="center"/>
    </xf>
    <xf numFmtId="49" fontId="45" fillId="13" borderId="0" xfId="2289" applyNumberFormat="1" applyFont="1" applyFill="1" applyAlignment="1">
      <alignment horizontal="center" vertical="center"/>
    </xf>
    <xf numFmtId="284" fontId="45" fillId="7" borderId="0" xfId="2289" applyNumberFormat="1" applyFont="1" applyFill="1" applyAlignment="1">
      <alignment horizontal="center" vertical="center"/>
    </xf>
    <xf numFmtId="41" fontId="158" fillId="7" borderId="0" xfId="2289" applyNumberFormat="1" applyFont="1" applyFill="1" applyAlignment="1">
      <alignment vertical="center" shrinkToFit="1"/>
    </xf>
    <xf numFmtId="284" fontId="45" fillId="0" borderId="0" xfId="2289" applyNumberFormat="1" applyFont="1" applyAlignment="1">
      <alignment horizontal="center" vertical="center"/>
    </xf>
    <xf numFmtId="49" fontId="45" fillId="0" borderId="0" xfId="2289" applyNumberFormat="1" applyFont="1" applyAlignment="1">
      <alignment horizontal="center" vertical="center"/>
    </xf>
    <xf numFmtId="49" fontId="45" fillId="0" borderId="0" xfId="2289" applyNumberFormat="1" applyFont="1" applyAlignment="1">
      <alignment horizontal="right" vertical="center"/>
    </xf>
    <xf numFmtId="284" fontId="45" fillId="0" borderId="0" xfId="2289" applyNumberFormat="1" applyFont="1" applyAlignment="1">
      <alignment vertical="center"/>
    </xf>
    <xf numFmtId="182" fontId="45" fillId="0" borderId="0" xfId="2289" applyNumberFormat="1" applyFont="1" applyAlignment="1">
      <alignment horizontal="center" vertical="center"/>
    </xf>
    <xf numFmtId="41" fontId="45" fillId="0" borderId="0" xfId="2289" applyNumberFormat="1" applyFont="1" applyAlignment="1">
      <alignment vertical="center" shrinkToFit="1"/>
    </xf>
    <xf numFmtId="0" fontId="45" fillId="0" borderId="0" xfId="2289" applyFont="1" applyAlignment="1">
      <alignment horizontal="left" vertical="center"/>
    </xf>
    <xf numFmtId="49" fontId="45" fillId="7" borderId="62" xfId="2289" applyNumberFormat="1" applyFont="1" applyFill="1" applyBorder="1" applyAlignment="1">
      <alignment horizontal="center" vertical="center"/>
    </xf>
    <xf numFmtId="0" fontId="14" fillId="0" borderId="0" xfId="2289" applyFont="1" applyAlignment="1">
      <alignment vertical="center"/>
    </xf>
    <xf numFmtId="41" fontId="16" fillId="14" borderId="9" xfId="2076" applyNumberFormat="1" applyFont="1" applyFill="1" applyBorder="1" applyAlignment="1">
      <alignment vertical="center"/>
    </xf>
    <xf numFmtId="177" fontId="9" fillId="0" borderId="0" xfId="2070" applyFont="1" applyBorder="1" applyAlignment="1">
      <alignment horizontal="left" vertical="center"/>
    </xf>
    <xf numFmtId="0" fontId="45" fillId="15" borderId="3" xfId="2289" applyFont="1" applyFill="1" applyBorder="1" applyAlignment="1">
      <alignment horizontal="center" vertical="center" shrinkToFit="1"/>
    </xf>
    <xf numFmtId="182" fontId="158" fillId="15" borderId="3" xfId="2289" applyNumberFormat="1" applyFont="1" applyFill="1" applyBorder="1" applyAlignment="1">
      <alignment horizontal="center" vertical="center" shrinkToFit="1"/>
    </xf>
    <xf numFmtId="0" fontId="170" fillId="0" borderId="3" xfId="2284" applyFont="1" applyBorder="1">
      <alignment vertical="center"/>
    </xf>
    <xf numFmtId="0" fontId="171" fillId="0" borderId="45" xfId="2284" applyFont="1" applyBorder="1">
      <alignment vertical="center"/>
    </xf>
    <xf numFmtId="0" fontId="171" fillId="0" borderId="14" xfId="2284" applyFont="1" applyBorder="1">
      <alignment vertical="center"/>
    </xf>
    <xf numFmtId="0" fontId="170" fillId="0" borderId="22" xfId="2284" applyFont="1" applyBorder="1">
      <alignment vertical="center"/>
    </xf>
    <xf numFmtId="0" fontId="170" fillId="0" borderId="0" xfId="2284" applyFont="1" applyAlignment="1">
      <alignment vertical="center" wrapText="1"/>
    </xf>
    <xf numFmtId="41" fontId="170" fillId="0" borderId="0" xfId="2072" applyFont="1" applyBorder="1" applyAlignment="1">
      <alignment vertical="center" wrapText="1"/>
    </xf>
    <xf numFmtId="0" fontId="170" fillId="0" borderId="3" xfId="2284" applyFont="1" applyBorder="1" applyAlignment="1">
      <alignment horizontal="center" vertical="center" wrapText="1"/>
    </xf>
    <xf numFmtId="0" fontId="170" fillId="0" borderId="14" xfId="2284" applyFont="1" applyBorder="1" applyAlignment="1">
      <alignment horizontal="center" vertical="center" wrapText="1"/>
    </xf>
    <xf numFmtId="0" fontId="171" fillId="0" borderId="0" xfId="2284" applyFont="1">
      <alignment vertical="center"/>
    </xf>
    <xf numFmtId="0" fontId="170" fillId="0" borderId="0" xfId="2284" quotePrefix="1" applyFont="1">
      <alignment vertical="center"/>
    </xf>
    <xf numFmtId="0" fontId="170" fillId="0" borderId="0" xfId="2284" applyFont="1">
      <alignment vertical="center"/>
    </xf>
    <xf numFmtId="41" fontId="170" fillId="0" borderId="0" xfId="2072" applyFont="1" applyBorder="1">
      <alignment vertical="center"/>
    </xf>
    <xf numFmtId="0" fontId="170" fillId="0" borderId="34" xfId="2284" applyFont="1" applyBorder="1">
      <alignment vertical="center"/>
    </xf>
    <xf numFmtId="0" fontId="170" fillId="0" borderId="45" xfId="2284" applyFont="1" applyBorder="1">
      <alignment vertical="center"/>
    </xf>
    <xf numFmtId="181" fontId="171" fillId="0" borderId="0" xfId="2284" applyNumberFormat="1" applyFont="1" applyAlignment="1">
      <alignment horizontal="left"/>
    </xf>
    <xf numFmtId="0" fontId="170" fillId="0" borderId="22" xfId="2284" applyFont="1" applyBorder="1" applyAlignment="1">
      <alignment horizontal="left" vertical="center"/>
    </xf>
    <xf numFmtId="0" fontId="170" fillId="0" borderId="0" xfId="2284" applyFont="1" applyAlignment="1"/>
    <xf numFmtId="0" fontId="170" fillId="0" borderId="0" xfId="2284" applyFont="1" applyAlignment="1">
      <alignment wrapText="1"/>
    </xf>
    <xf numFmtId="41" fontId="170" fillId="0" borderId="0" xfId="2284" applyNumberFormat="1" applyFont="1">
      <alignment vertical="center"/>
    </xf>
    <xf numFmtId="0" fontId="170" fillId="0" borderId="0" xfId="2284" quotePrefix="1" applyFont="1" applyAlignment="1">
      <alignment horizontal="right" vertical="center"/>
    </xf>
    <xf numFmtId="285" fontId="170" fillId="0" borderId="0" xfId="2284" applyNumberFormat="1" applyFont="1">
      <alignment vertical="center"/>
    </xf>
    <xf numFmtId="41" fontId="170" fillId="0" borderId="22" xfId="2284" applyNumberFormat="1" applyFont="1" applyBorder="1">
      <alignment vertical="center"/>
    </xf>
    <xf numFmtId="241" fontId="171" fillId="0" borderId="0" xfId="2284" applyNumberFormat="1" applyFont="1" applyAlignment="1">
      <alignment horizontal="center"/>
    </xf>
    <xf numFmtId="3" fontId="170" fillId="0" borderId="0" xfId="2284" applyNumberFormat="1" applyFont="1" applyAlignment="1">
      <alignment horizontal="left"/>
    </xf>
    <xf numFmtId="242" fontId="170" fillId="0" borderId="0" xfId="2072" applyNumberFormat="1" applyFont="1" applyBorder="1" applyAlignment="1">
      <alignment horizontal="right"/>
    </xf>
    <xf numFmtId="242" fontId="170" fillId="0" borderId="0" xfId="2072" applyNumberFormat="1" applyFont="1" applyBorder="1" applyAlignment="1">
      <alignment horizontal="center"/>
    </xf>
    <xf numFmtId="41" fontId="170" fillId="0" borderId="3" xfId="2284" applyNumberFormat="1" applyFont="1" applyBorder="1">
      <alignment vertical="center"/>
    </xf>
    <xf numFmtId="41" fontId="170" fillId="0" borderId="14" xfId="2284" applyNumberFormat="1" applyFont="1" applyBorder="1">
      <alignment vertical="center"/>
    </xf>
    <xf numFmtId="242" fontId="170" fillId="0" borderId="0" xfId="2284" applyNumberFormat="1" applyFont="1">
      <alignment vertical="center"/>
    </xf>
    <xf numFmtId="41" fontId="170" fillId="0" borderId="0" xfId="2072" quotePrefix="1" applyFont="1" applyBorder="1">
      <alignment vertical="center"/>
    </xf>
    <xf numFmtId="241" fontId="171" fillId="0" borderId="0" xfId="2284" applyNumberFormat="1" applyFont="1" applyAlignment="1">
      <alignment horizontal="left" vertical="center"/>
    </xf>
    <xf numFmtId="41" fontId="170" fillId="0" borderId="0" xfId="2284" applyNumberFormat="1" applyFont="1" applyAlignment="1">
      <alignment horizontal="right" vertical="center"/>
    </xf>
    <xf numFmtId="3" fontId="170" fillId="0" borderId="22" xfId="2284" applyNumberFormat="1" applyFont="1" applyBorder="1" applyAlignment="1"/>
    <xf numFmtId="3" fontId="170" fillId="0" borderId="0" xfId="2284" applyNumberFormat="1" applyFont="1" applyAlignment="1"/>
    <xf numFmtId="206" fontId="170" fillId="0" borderId="0" xfId="2284" applyNumberFormat="1" applyFont="1" applyAlignment="1">
      <alignment horizontal="center" vertical="center"/>
    </xf>
    <xf numFmtId="41" fontId="170" fillId="0" borderId="0" xfId="2072" applyFont="1" applyBorder="1" applyAlignment="1">
      <alignment horizontal="center" vertical="center"/>
    </xf>
    <xf numFmtId="242" fontId="170" fillId="0" borderId="0" xfId="2072" applyNumberFormat="1" applyFont="1" applyBorder="1" applyAlignment="1"/>
    <xf numFmtId="242" fontId="170" fillId="0" borderId="22" xfId="2072" applyNumberFormat="1" applyFont="1" applyBorder="1" applyAlignment="1">
      <alignment vertical="center"/>
    </xf>
    <xf numFmtId="242" fontId="170" fillId="0" borderId="0" xfId="2072" applyNumberFormat="1" applyFont="1" applyBorder="1" applyAlignment="1">
      <alignment vertical="center"/>
    </xf>
    <xf numFmtId="0" fontId="170" fillId="0" borderId="27" xfId="2284" applyFont="1" applyBorder="1">
      <alignment vertical="center"/>
    </xf>
    <xf numFmtId="0" fontId="170" fillId="0" borderId="39" xfId="2284" applyFont="1" applyBorder="1">
      <alignment vertical="center"/>
    </xf>
    <xf numFmtId="41" fontId="170" fillId="0" borderId="39" xfId="2072" applyFont="1" applyBorder="1" applyAlignment="1">
      <alignment vertical="center"/>
    </xf>
    <xf numFmtId="0" fontId="170" fillId="0" borderId="39" xfId="2284" applyFont="1" applyBorder="1" applyAlignment="1">
      <alignment horizontal="center" vertical="center"/>
    </xf>
    <xf numFmtId="41" fontId="172" fillId="0" borderId="3" xfId="2284" applyNumberFormat="1" applyFont="1" applyBorder="1">
      <alignment vertical="center"/>
    </xf>
    <xf numFmtId="41" fontId="172" fillId="0" borderId="14" xfId="2284" applyNumberFormat="1" applyFont="1" applyBorder="1">
      <alignment vertical="center"/>
    </xf>
    <xf numFmtId="0" fontId="161" fillId="0" borderId="0" xfId="2284" applyFont="1">
      <alignment vertical="center"/>
    </xf>
    <xf numFmtId="41" fontId="161" fillId="0" borderId="0" xfId="2072" applyFont="1">
      <alignment vertical="center"/>
    </xf>
    <xf numFmtId="0" fontId="162" fillId="0" borderId="0" xfId="2284" applyFont="1">
      <alignment vertical="center"/>
    </xf>
    <xf numFmtId="3" fontId="162" fillId="0" borderId="0" xfId="2284" applyNumberFormat="1" applyFont="1" applyAlignment="1">
      <alignment horizontal="left"/>
    </xf>
    <xf numFmtId="0" fontId="162" fillId="0" borderId="0" xfId="2284" applyFont="1" applyAlignment="1"/>
    <xf numFmtId="41" fontId="162" fillId="0" borderId="0" xfId="2072" applyFont="1" applyBorder="1">
      <alignment vertical="center"/>
    </xf>
    <xf numFmtId="242" fontId="162" fillId="0" borderId="0" xfId="2072" applyNumberFormat="1" applyFont="1" applyBorder="1" applyAlignment="1">
      <alignment horizontal="center"/>
    </xf>
    <xf numFmtId="41" fontId="162" fillId="0" borderId="22" xfId="2284" applyNumberFormat="1" applyFont="1" applyBorder="1">
      <alignment vertical="center"/>
    </xf>
    <xf numFmtId="41" fontId="162" fillId="0" borderId="0" xfId="2284" applyNumberFormat="1" applyFont="1">
      <alignment vertical="center"/>
    </xf>
    <xf numFmtId="0" fontId="162" fillId="0" borderId="0" xfId="2284" quotePrefix="1" applyFont="1" applyAlignment="1">
      <alignment horizontal="right" vertical="center"/>
    </xf>
    <xf numFmtId="41" fontId="162" fillId="0" borderId="0" xfId="2072" quotePrefix="1" applyFont="1" applyBorder="1">
      <alignment vertical="center"/>
    </xf>
    <xf numFmtId="0" fontId="162" fillId="0" borderId="22" xfId="2284" applyFont="1" applyBorder="1">
      <alignment vertical="center"/>
    </xf>
    <xf numFmtId="41" fontId="162" fillId="0" borderId="22" xfId="2284" applyNumberFormat="1" applyFont="1" applyBorder="1" applyAlignment="1">
      <alignment horizontal="right" vertical="center"/>
    </xf>
    <xf numFmtId="286" fontId="16" fillId="0" borderId="3" xfId="2305" applyNumberFormat="1" applyFont="1" applyBorder="1" applyAlignment="1">
      <alignment horizontal="left" vertical="center"/>
    </xf>
    <xf numFmtId="0" fontId="16" fillId="0" borderId="2" xfId="2305" applyFont="1" applyBorder="1" applyAlignment="1">
      <alignment vertical="center"/>
    </xf>
    <xf numFmtId="0" fontId="16" fillId="0" borderId="14" xfId="2305" applyFont="1" applyBorder="1" applyAlignment="1">
      <alignment vertical="center"/>
    </xf>
    <xf numFmtId="0" fontId="16" fillId="0" borderId="38" xfId="2305" applyFont="1" applyBorder="1" applyAlignment="1">
      <alignment vertical="center"/>
    </xf>
    <xf numFmtId="177" fontId="16" fillId="0" borderId="34" xfId="2070" applyFont="1" applyFill="1" applyBorder="1" applyAlignment="1">
      <alignment vertical="center"/>
    </xf>
    <xf numFmtId="0" fontId="16" fillId="0" borderId="5" xfId="2305" applyFont="1" applyBorder="1" applyAlignment="1">
      <alignment vertical="center"/>
    </xf>
    <xf numFmtId="0" fontId="16" fillId="0" borderId="0" xfId="2305" applyFont="1" applyAlignment="1">
      <alignment vertical="center"/>
    </xf>
    <xf numFmtId="177" fontId="16" fillId="0" borderId="22" xfId="2070" applyFont="1" applyFill="1" applyBorder="1" applyAlignment="1">
      <alignment vertical="center"/>
    </xf>
    <xf numFmtId="0" fontId="16" fillId="0" borderId="0" xfId="2305" applyFont="1" applyAlignment="1">
      <alignment horizontal="right" vertical="center"/>
    </xf>
    <xf numFmtId="0" fontId="16" fillId="0" borderId="0" xfId="2305" applyFont="1" applyAlignment="1">
      <alignment horizontal="center" vertical="center"/>
    </xf>
    <xf numFmtId="177" fontId="16" fillId="0" borderId="3" xfId="2070" applyFont="1" applyFill="1" applyBorder="1" applyAlignment="1">
      <alignment vertical="center"/>
    </xf>
    <xf numFmtId="0" fontId="173" fillId="0" borderId="0" xfId="2288" applyFont="1" applyAlignment="1">
      <alignment horizontal="left" vertical="center"/>
    </xf>
    <xf numFmtId="177" fontId="18" fillId="0" borderId="3" xfId="2070" applyFont="1" applyFill="1" applyBorder="1" applyAlignment="1">
      <alignment vertical="center"/>
    </xf>
    <xf numFmtId="0" fontId="16" fillId="0" borderId="44" xfId="2305" applyFont="1" applyBorder="1" applyAlignment="1">
      <alignment vertical="center"/>
    </xf>
    <xf numFmtId="0" fontId="16" fillId="0" borderId="39" xfId="2305" applyFont="1" applyBorder="1" applyAlignment="1">
      <alignment vertical="center"/>
    </xf>
    <xf numFmtId="177" fontId="16" fillId="0" borderId="27" xfId="2070" applyFont="1" applyFill="1" applyBorder="1" applyAlignment="1">
      <alignment vertical="center"/>
    </xf>
    <xf numFmtId="49" fontId="4" fillId="7" borderId="63" xfId="2289" applyNumberFormat="1" applyFont="1" applyFill="1" applyBorder="1" applyAlignment="1">
      <alignment horizontal="center" vertical="center"/>
    </xf>
    <xf numFmtId="0" fontId="4" fillId="0" borderId="3" xfId="0" applyFont="1" applyBorder="1" applyAlignment="1">
      <alignment vertical="center" wrapText="1" shrinkToFit="1"/>
    </xf>
    <xf numFmtId="181" fontId="4" fillId="0" borderId="3" xfId="0" applyNumberFormat="1" applyFont="1" applyBorder="1" applyAlignment="1">
      <alignment vertical="center"/>
    </xf>
    <xf numFmtId="181" fontId="4" fillId="0" borderId="3" xfId="0" applyNumberFormat="1" applyFont="1" applyBorder="1" applyAlignment="1">
      <alignment horizontal="center" vertical="center" shrinkToFit="1"/>
    </xf>
    <xf numFmtId="49" fontId="5" fillId="0" borderId="0" xfId="2289" applyNumberFormat="1" applyFont="1" applyAlignment="1">
      <alignment horizontal="center" vertical="center"/>
    </xf>
    <xf numFmtId="0" fontId="168" fillId="0" borderId="3" xfId="2307" applyFont="1" applyBorder="1" applyAlignment="1">
      <alignment horizontal="center" vertical="center"/>
    </xf>
    <xf numFmtId="41" fontId="168" fillId="0" borderId="3" xfId="2068" applyFont="1" applyBorder="1" applyAlignment="1">
      <alignment horizontal="right" vertical="center" shrinkToFit="1"/>
    </xf>
    <xf numFmtId="41" fontId="168" fillId="0" borderId="3" xfId="2068" applyFont="1" applyBorder="1" applyAlignment="1">
      <alignment horizontal="center" vertical="center" shrinkToFit="1"/>
    </xf>
    <xf numFmtId="41" fontId="168" fillId="0" borderId="3" xfId="2068" applyFont="1" applyBorder="1" applyAlignment="1">
      <alignment horizontal="left" vertical="center" shrinkToFit="1"/>
    </xf>
    <xf numFmtId="10" fontId="168" fillId="0" borderId="3" xfId="2068" applyNumberFormat="1" applyFont="1" applyBorder="1" applyAlignment="1">
      <alignment horizontal="right" vertical="center" shrinkToFit="1"/>
    </xf>
    <xf numFmtId="41" fontId="168" fillId="0" borderId="3" xfId="2068" applyFont="1" applyBorder="1" applyAlignment="1">
      <alignment horizontal="center" vertical="center"/>
    </xf>
    <xf numFmtId="287" fontId="170" fillId="0" borderId="3" xfId="2308" applyNumberFormat="1" applyFont="1" applyFill="1" applyBorder="1" applyAlignment="1">
      <alignment vertical="center"/>
    </xf>
    <xf numFmtId="0" fontId="174" fillId="0" borderId="3" xfId="2307" applyFont="1" applyBorder="1" applyAlignment="1">
      <alignment horizontal="center" vertical="center"/>
    </xf>
    <xf numFmtId="41" fontId="174" fillId="0" borderId="3" xfId="2068" applyFont="1" applyBorder="1" applyAlignment="1">
      <alignment horizontal="right" vertical="center" shrinkToFit="1"/>
    </xf>
    <xf numFmtId="182" fontId="168" fillId="0" borderId="3" xfId="2307" applyNumberFormat="1" applyFont="1" applyBorder="1" applyAlignment="1">
      <alignment vertical="center" shrinkToFit="1"/>
    </xf>
    <xf numFmtId="182" fontId="168" fillId="0" borderId="3" xfId="2068" applyNumberFormat="1" applyFont="1" applyBorder="1" applyAlignment="1">
      <alignment vertical="center" shrinkToFit="1"/>
    </xf>
    <xf numFmtId="177" fontId="18" fillId="0" borderId="22" xfId="2070" applyFont="1" applyFill="1" applyBorder="1" applyAlignment="1">
      <alignment vertical="center"/>
    </xf>
    <xf numFmtId="3" fontId="4" fillId="0" borderId="3" xfId="2305" applyNumberFormat="1" applyFont="1" applyBorder="1" applyAlignment="1">
      <alignment horizontal="center" vertical="center"/>
    </xf>
    <xf numFmtId="286" fontId="4" fillId="0" borderId="3" xfId="2293" applyNumberFormat="1" applyFont="1" applyBorder="1" applyAlignment="1">
      <alignment horizontal="center" vertical="distributed"/>
    </xf>
    <xf numFmtId="0" fontId="4" fillId="0" borderId="3" xfId="2309" applyFont="1" applyBorder="1" applyAlignment="1">
      <alignment horizontal="left" vertical="center"/>
    </xf>
    <xf numFmtId="0" fontId="4" fillId="0" borderId="3" xfId="2309" applyFont="1" applyBorder="1" applyAlignment="1">
      <alignment horizontal="center" vertical="center" shrinkToFit="1"/>
    </xf>
    <xf numFmtId="41" fontId="4" fillId="0" borderId="3" xfId="2309" applyNumberFormat="1" applyFont="1" applyBorder="1" applyAlignment="1">
      <alignment horizontal="center" vertical="center" shrinkToFit="1"/>
    </xf>
    <xf numFmtId="41" fontId="4" fillId="0" borderId="34" xfId="2068" applyFont="1" applyBorder="1" applyAlignment="1">
      <alignment vertical="distributed"/>
    </xf>
    <xf numFmtId="41" fontId="4" fillId="0" borderId="34" xfId="2309" applyNumberFormat="1" applyFont="1" applyBorder="1" applyAlignment="1">
      <alignment horizontal="center" vertical="center" shrinkToFit="1"/>
    </xf>
    <xf numFmtId="177" fontId="18" fillId="0" borderId="3" xfId="2070" applyFont="1" applyFill="1" applyBorder="1" applyAlignment="1">
      <alignment horizontal="center" vertical="center"/>
    </xf>
    <xf numFmtId="177" fontId="16" fillId="0" borderId="0" xfId="2070" applyFont="1" applyFill="1" applyAlignment="1">
      <alignment vertical="center"/>
    </xf>
    <xf numFmtId="0" fontId="44" fillId="0" borderId="3" xfId="2290" applyFont="1" applyBorder="1">
      <alignment vertical="center"/>
    </xf>
    <xf numFmtId="0" fontId="44" fillId="0" borderId="27" xfId="2290" applyFont="1" applyBorder="1">
      <alignment vertical="center"/>
    </xf>
    <xf numFmtId="0" fontId="18" fillId="0" borderId="18" xfId="2287" applyFont="1" applyBorder="1" applyAlignment="1">
      <alignment vertical="center"/>
    </xf>
    <xf numFmtId="0" fontId="16" fillId="0" borderId="60" xfId="2287" applyFont="1" applyBorder="1" applyAlignment="1">
      <alignment vertical="center"/>
    </xf>
    <xf numFmtId="41" fontId="14" fillId="0" borderId="3" xfId="2312" applyNumberFormat="1" applyFont="1" applyBorder="1" applyAlignment="1">
      <alignment horizontal="center" vertical="center"/>
    </xf>
    <xf numFmtId="41" fontId="14" fillId="0" borderId="3" xfId="2312" applyNumberFormat="1" applyFont="1" applyBorder="1" applyAlignment="1">
      <alignment horizontal="centerContinuous" vertical="center"/>
    </xf>
    <xf numFmtId="41" fontId="14" fillId="0" borderId="0" xfId="2313" applyFont="1" applyAlignment="1">
      <alignment horizontal="center" vertical="justify"/>
    </xf>
    <xf numFmtId="0" fontId="14" fillId="0" borderId="0" xfId="2312" applyFont="1" applyAlignment="1">
      <alignment horizontal="center" vertical="justify"/>
    </xf>
    <xf numFmtId="0" fontId="18" fillId="0" borderId="3" xfId="2314" applyFont="1" applyBorder="1" applyAlignment="1">
      <alignment vertical="center"/>
    </xf>
    <xf numFmtId="3" fontId="16" fillId="0" borderId="3" xfId="2315" applyNumberFormat="1" applyFont="1" applyBorder="1" applyAlignment="1">
      <alignment vertical="center"/>
    </xf>
    <xf numFmtId="0" fontId="16" fillId="0" borderId="3" xfId="2315" applyFont="1" applyBorder="1" applyAlignment="1">
      <alignment vertical="center"/>
    </xf>
    <xf numFmtId="0" fontId="16" fillId="0" borderId="3" xfId="2315" applyFont="1" applyBorder="1" applyAlignment="1">
      <alignment horizontal="center" vertical="center"/>
    </xf>
    <xf numFmtId="3" fontId="16" fillId="0" borderId="3" xfId="2315" applyNumberFormat="1" applyFont="1" applyBorder="1" applyAlignment="1">
      <alignment vertical="center" shrinkToFit="1"/>
    </xf>
    <xf numFmtId="3" fontId="23" fillId="0" borderId="3" xfId="2315" applyNumberFormat="1" applyFont="1" applyBorder="1" applyAlignment="1">
      <alignment vertical="center"/>
    </xf>
    <xf numFmtId="0" fontId="98" fillId="0" borderId="0" xfId="2315" applyFont="1"/>
    <xf numFmtId="0" fontId="16" fillId="0" borderId="3" xfId="2315" applyFont="1" applyBorder="1" applyAlignment="1">
      <alignment vertical="center" shrinkToFit="1"/>
    </xf>
    <xf numFmtId="41" fontId="16" fillId="0" borderId="3" xfId="2315" applyNumberFormat="1" applyFont="1" applyBorder="1" applyAlignment="1">
      <alignment vertical="center" shrinkToFit="1"/>
    </xf>
    <xf numFmtId="0" fontId="98" fillId="0" borderId="0" xfId="2315" applyFont="1" applyAlignment="1">
      <alignment vertical="center"/>
    </xf>
    <xf numFmtId="182" fontId="16" fillId="0" borderId="3" xfId="2315" applyNumberFormat="1" applyFont="1" applyBorder="1" applyAlignment="1">
      <alignment vertical="center" shrinkToFit="1"/>
    </xf>
    <xf numFmtId="3" fontId="16" fillId="0" borderId="3" xfId="2315" applyNumberFormat="1" applyFont="1" applyBorder="1" applyAlignment="1">
      <alignment horizontal="center" vertical="center"/>
    </xf>
    <xf numFmtId="38" fontId="98" fillId="0" borderId="3" xfId="2315" applyNumberFormat="1" applyFont="1" applyBorder="1" applyAlignment="1">
      <alignment horizontal="center" vertical="center"/>
    </xf>
    <xf numFmtId="0" fontId="175" fillId="0" borderId="3" xfId="2315" applyFont="1" applyBorder="1" applyAlignment="1">
      <alignment vertical="center"/>
    </xf>
    <xf numFmtId="0" fontId="168" fillId="0" borderId="3" xfId="2315" applyFont="1" applyBorder="1" applyAlignment="1">
      <alignment vertical="center"/>
    </xf>
    <xf numFmtId="0" fontId="168" fillId="0" borderId="3" xfId="2315" applyFont="1" applyBorder="1" applyAlignment="1">
      <alignment horizontal="center" vertical="center"/>
    </xf>
    <xf numFmtId="38" fontId="168" fillId="0" borderId="3" xfId="2315" applyNumberFormat="1" applyFont="1" applyBorder="1" applyAlignment="1">
      <alignment horizontal="center" vertical="center"/>
    </xf>
    <xf numFmtId="41" fontId="168" fillId="0" borderId="3" xfId="2315" applyNumberFormat="1" applyFont="1" applyBorder="1" applyAlignment="1">
      <alignment vertical="center"/>
    </xf>
    <xf numFmtId="41" fontId="168" fillId="0" borderId="3" xfId="2315" applyNumberFormat="1" applyFont="1" applyBorder="1" applyAlignment="1">
      <alignment horizontal="center" vertical="center" shrinkToFit="1"/>
    </xf>
    <xf numFmtId="3" fontId="168" fillId="0" borderId="3" xfId="2315" applyNumberFormat="1" applyFont="1" applyBorder="1" applyAlignment="1">
      <alignment vertical="center" shrinkToFit="1"/>
    </xf>
    <xf numFmtId="41" fontId="168" fillId="0" borderId="3" xfId="2315" applyNumberFormat="1" applyFont="1" applyBorder="1" applyAlignment="1">
      <alignment vertical="center" shrinkToFit="1"/>
    </xf>
    <xf numFmtId="3" fontId="168" fillId="0" borderId="3" xfId="2315" applyNumberFormat="1" applyFont="1" applyBorder="1" applyAlignment="1">
      <alignment vertical="center"/>
    </xf>
    <xf numFmtId="3" fontId="176" fillId="0" borderId="3" xfId="2315" applyNumberFormat="1" applyFont="1" applyBorder="1" applyAlignment="1">
      <alignment vertical="center"/>
    </xf>
    <xf numFmtId="0" fontId="169" fillId="0" borderId="0" xfId="2315" applyFont="1" applyAlignment="1">
      <alignment vertical="center"/>
    </xf>
    <xf numFmtId="41" fontId="168" fillId="0" borderId="3" xfId="2315" applyNumberFormat="1" applyFont="1" applyBorder="1" applyAlignment="1">
      <alignment horizontal="center" vertical="center"/>
    </xf>
    <xf numFmtId="41" fontId="168" fillId="0" borderId="3" xfId="2315" applyNumberFormat="1" applyFont="1" applyBorder="1" applyAlignment="1">
      <alignment horizontal="center" vertical="center" wrapText="1"/>
    </xf>
    <xf numFmtId="3" fontId="168" fillId="0" borderId="3" xfId="2315" applyNumberFormat="1" applyFont="1" applyBorder="1" applyAlignment="1">
      <alignment horizontal="center" vertical="center"/>
    </xf>
    <xf numFmtId="0" fontId="168" fillId="0" borderId="3" xfId="2315" applyFont="1" applyBorder="1" applyAlignment="1">
      <alignment vertical="center" shrinkToFit="1"/>
    </xf>
    <xf numFmtId="41" fontId="168" fillId="0" borderId="3" xfId="2315" applyNumberFormat="1" applyFont="1" applyBorder="1" applyAlignment="1">
      <alignment horizontal="left" vertical="center" shrinkToFit="1"/>
    </xf>
    <xf numFmtId="0" fontId="14" fillId="0" borderId="0" xfId="2312" applyFont="1"/>
    <xf numFmtId="41" fontId="14" fillId="0" borderId="0" xfId="2312" applyNumberFormat="1" applyFont="1"/>
    <xf numFmtId="0" fontId="14" fillId="0" borderId="0" xfId="2312" applyFont="1" applyAlignment="1">
      <alignment shrinkToFit="1"/>
    </xf>
    <xf numFmtId="182" fontId="168" fillId="0" borderId="3" xfId="2315" applyNumberFormat="1" applyFont="1" applyBorder="1" applyAlignment="1">
      <alignment vertical="center" shrinkToFit="1"/>
    </xf>
    <xf numFmtId="181" fontId="168" fillId="0" borderId="3" xfId="2315" applyNumberFormat="1" applyFont="1" applyBorder="1" applyAlignment="1">
      <alignment vertical="center" shrinkToFit="1"/>
    </xf>
    <xf numFmtId="41" fontId="168" fillId="0" borderId="9" xfId="2287" applyNumberFormat="1" applyFont="1" applyBorder="1" applyAlignment="1">
      <alignment vertical="center"/>
    </xf>
    <xf numFmtId="188" fontId="178" fillId="0" borderId="0" xfId="2287" applyNumberFormat="1" applyFont="1" applyAlignment="1">
      <alignment horizontal="center" vertical="center"/>
    </xf>
    <xf numFmtId="0" fontId="179" fillId="0" borderId="0" xfId="2287" applyFont="1" applyAlignment="1">
      <alignment horizontal="center" vertical="center"/>
    </xf>
    <xf numFmtId="177" fontId="177" fillId="0" borderId="0" xfId="2070" applyFont="1" applyBorder="1" applyAlignment="1">
      <alignment vertical="center"/>
    </xf>
    <xf numFmtId="182" fontId="45" fillId="0" borderId="0" xfId="2289" applyNumberFormat="1" applyFont="1" applyAlignment="1">
      <alignment vertical="center"/>
    </xf>
    <xf numFmtId="41" fontId="158" fillId="0" borderId="0" xfId="2289" applyNumberFormat="1" applyFont="1" applyAlignment="1">
      <alignment vertical="center" shrinkToFit="1"/>
    </xf>
    <xf numFmtId="0" fontId="168" fillId="0" borderId="9" xfId="2287" applyFont="1" applyBorder="1" applyAlignment="1">
      <alignment horizontal="center" vertical="center"/>
    </xf>
    <xf numFmtId="0" fontId="4" fillId="0" borderId="34" xfId="2309" applyFont="1" applyBorder="1" applyAlignment="1">
      <alignment vertical="center"/>
    </xf>
    <xf numFmtId="0" fontId="4" fillId="0" borderId="34" xfId="2309" applyFont="1" applyBorder="1" applyAlignment="1">
      <alignment horizontal="center" vertical="center" shrinkToFit="1"/>
    </xf>
    <xf numFmtId="41" fontId="4" fillId="14" borderId="3" xfId="2290" applyNumberFormat="1" applyFont="1" applyFill="1" applyBorder="1" applyAlignment="1">
      <alignment horizontal="right" vertical="center" shrinkToFit="1"/>
    </xf>
    <xf numFmtId="181" fontId="4" fillId="0" borderId="3" xfId="0" applyNumberFormat="1" applyFont="1" applyBorder="1" applyAlignment="1">
      <alignment vertical="center" wrapText="1"/>
    </xf>
    <xf numFmtId="0" fontId="4" fillId="0" borderId="0" xfId="0" applyFont="1" applyAlignment="1">
      <alignment vertical="center" wrapText="1"/>
    </xf>
    <xf numFmtId="177" fontId="44" fillId="0" borderId="3" xfId="2067" applyFont="1" applyBorder="1" applyAlignment="1">
      <alignment vertical="center"/>
    </xf>
    <xf numFmtId="289" fontId="166" fillId="0" borderId="85" xfId="0" applyNumberFormat="1" applyFont="1" applyBorder="1" applyAlignment="1">
      <alignment vertical="center" shrinkToFit="1"/>
    </xf>
    <xf numFmtId="41" fontId="181" fillId="0" borderId="45" xfId="0" applyNumberFormat="1" applyFont="1" applyBorder="1" applyAlignment="1">
      <alignment vertical="center"/>
    </xf>
    <xf numFmtId="41" fontId="166" fillId="0" borderId="86" xfId="0" applyNumberFormat="1" applyFont="1" applyBorder="1" applyAlignment="1">
      <alignment vertical="center"/>
    </xf>
    <xf numFmtId="41" fontId="166" fillId="0" borderId="87" xfId="0" applyNumberFormat="1" applyFont="1" applyBorder="1" applyAlignment="1">
      <alignment vertical="center"/>
    </xf>
    <xf numFmtId="41" fontId="166" fillId="0" borderId="88" xfId="0" applyNumberFormat="1" applyFont="1" applyBorder="1" applyAlignment="1">
      <alignment vertical="center"/>
    </xf>
    <xf numFmtId="41" fontId="166" fillId="0" borderId="0" xfId="0" applyNumberFormat="1" applyFont="1" applyAlignment="1">
      <alignment vertical="center"/>
    </xf>
    <xf numFmtId="41" fontId="166" fillId="0" borderId="31" xfId="0" applyNumberFormat="1" applyFont="1" applyBorder="1" applyAlignment="1">
      <alignment vertical="center"/>
    </xf>
    <xf numFmtId="186" fontId="166" fillId="0" borderId="0" xfId="0" applyNumberFormat="1" applyFont="1" applyAlignment="1">
      <alignment vertical="center"/>
    </xf>
    <xf numFmtId="186" fontId="166" fillId="0" borderId="31" xfId="0" applyNumberFormat="1" applyFont="1" applyBorder="1" applyAlignment="1">
      <alignment vertical="center"/>
    </xf>
    <xf numFmtId="0" fontId="182" fillId="0" borderId="0" xfId="0" applyFont="1" applyAlignment="1">
      <alignment vertical="center"/>
    </xf>
    <xf numFmtId="186" fontId="182" fillId="0" borderId="0" xfId="0" applyNumberFormat="1" applyFont="1" applyAlignment="1">
      <alignment vertical="center"/>
    </xf>
    <xf numFmtId="186" fontId="182" fillId="0" borderId="31" xfId="0" applyNumberFormat="1" applyFont="1" applyBorder="1" applyAlignment="1">
      <alignment vertical="center"/>
    </xf>
    <xf numFmtId="41" fontId="166" fillId="0" borderId="0" xfId="0" applyNumberFormat="1" applyFont="1" applyAlignment="1">
      <alignment vertical="center" shrinkToFit="1"/>
    </xf>
    <xf numFmtId="184" fontId="166" fillId="0" borderId="31" xfId="0" applyNumberFormat="1" applyFont="1" applyBorder="1" applyAlignment="1">
      <alignment vertical="center"/>
    </xf>
    <xf numFmtId="41" fontId="166" fillId="0" borderId="0" xfId="0" applyNumberFormat="1" applyFont="1" applyAlignment="1">
      <alignment horizontal="left" vertical="center" shrinkToFit="1"/>
    </xf>
    <xf numFmtId="185" fontId="166" fillId="0" borderId="0" xfId="0" applyNumberFormat="1" applyFont="1" applyAlignment="1">
      <alignment vertical="center"/>
    </xf>
    <xf numFmtId="184" fontId="166" fillId="0" borderId="0" xfId="0" applyNumberFormat="1" applyFont="1" applyAlignment="1">
      <alignment vertical="center"/>
    </xf>
    <xf numFmtId="41" fontId="166" fillId="0" borderId="89" xfId="0" applyNumberFormat="1" applyFont="1" applyBorder="1" applyAlignment="1">
      <alignment vertical="center"/>
    </xf>
    <xf numFmtId="41" fontId="166" fillId="0" borderId="0" xfId="2316" applyNumberFormat="1" applyFont="1">
      <alignment vertical="center"/>
    </xf>
    <xf numFmtId="186" fontId="166" fillId="0" borderId="0" xfId="2316" applyNumberFormat="1" applyFont="1">
      <alignment vertical="center"/>
    </xf>
    <xf numFmtId="49" fontId="4" fillId="0" borderId="0" xfId="2289" applyNumberFormat="1" applyFont="1" applyAlignment="1">
      <alignment horizontal="center" vertical="center"/>
    </xf>
    <xf numFmtId="177" fontId="16" fillId="0" borderId="0" xfId="2070" applyFont="1" applyFill="1" applyBorder="1" applyAlignment="1">
      <alignment horizontal="center" vertical="center"/>
    </xf>
    <xf numFmtId="0" fontId="16" fillId="7" borderId="14" xfId="2293" applyFont="1" applyFill="1" applyBorder="1">
      <alignment vertical="center"/>
    </xf>
    <xf numFmtId="0" fontId="16" fillId="7" borderId="2" xfId="2293" applyFont="1" applyFill="1" applyBorder="1">
      <alignment vertical="center"/>
    </xf>
    <xf numFmtId="0" fontId="16" fillId="7" borderId="27" xfId="2283" applyFont="1" applyFill="1" applyBorder="1" applyAlignment="1">
      <alignment vertical="center"/>
    </xf>
    <xf numFmtId="0" fontId="16" fillId="7" borderId="0" xfId="2283" applyFont="1" applyFill="1" applyAlignment="1">
      <alignment vertical="center"/>
    </xf>
    <xf numFmtId="177" fontId="16" fillId="7" borderId="0" xfId="2070" applyFont="1" applyFill="1" applyBorder="1" applyAlignment="1">
      <alignment horizontal="center" vertical="center"/>
    </xf>
    <xf numFmtId="0" fontId="16" fillId="7" borderId="0" xfId="2283" applyFont="1" applyFill="1" applyAlignment="1">
      <alignment horizontal="center" vertical="center"/>
    </xf>
    <xf numFmtId="192" fontId="16" fillId="7" borderId="0" xfId="2283" applyNumberFormat="1" applyFont="1" applyFill="1" applyAlignment="1">
      <alignment horizontal="center" vertical="center"/>
    </xf>
    <xf numFmtId="0" fontId="16" fillId="7" borderId="5" xfId="2283" applyFont="1" applyFill="1" applyBorder="1" applyAlignment="1">
      <alignment vertical="center"/>
    </xf>
    <xf numFmtId="0" fontId="16" fillId="7" borderId="31" xfId="2283" applyFont="1" applyFill="1" applyBorder="1" applyAlignment="1">
      <alignment vertical="center"/>
    </xf>
    <xf numFmtId="0" fontId="16" fillId="7" borderId="5" xfId="2283" applyFont="1" applyFill="1" applyBorder="1" applyAlignment="1">
      <alignment horizontal="left" vertical="center"/>
    </xf>
    <xf numFmtId="41" fontId="16" fillId="7" borderId="0" xfId="2283" applyNumberFormat="1" applyFont="1" applyFill="1" applyAlignment="1">
      <alignment horizontal="center" vertical="center"/>
    </xf>
    <xf numFmtId="0" fontId="16" fillId="7" borderId="0" xfId="2293" applyFont="1" applyFill="1">
      <alignment vertical="center"/>
    </xf>
    <xf numFmtId="0" fontId="16" fillId="7" borderId="5" xfId="2293" applyFont="1" applyFill="1" applyBorder="1">
      <alignment vertical="center"/>
    </xf>
    <xf numFmtId="0" fontId="16" fillId="7" borderId="38" xfId="2283" applyFont="1" applyFill="1" applyBorder="1" applyAlignment="1">
      <alignment vertical="center"/>
    </xf>
    <xf numFmtId="0" fontId="16" fillId="7" borderId="14" xfId="2283" applyFont="1" applyFill="1" applyBorder="1" applyAlignment="1">
      <alignment vertical="center"/>
    </xf>
    <xf numFmtId="0" fontId="16" fillId="7" borderId="2" xfId="2283" applyFont="1" applyFill="1" applyBorder="1" applyAlignment="1">
      <alignment vertical="center"/>
    </xf>
    <xf numFmtId="0" fontId="16" fillId="7" borderId="0" xfId="2283" applyFont="1" applyFill="1" applyAlignment="1">
      <alignment horizontal="right" vertical="center"/>
    </xf>
    <xf numFmtId="0" fontId="16" fillId="7" borderId="0" xfId="2288" applyFont="1" applyFill="1" applyAlignment="1">
      <alignment horizontal="center" vertical="center"/>
    </xf>
    <xf numFmtId="0" fontId="16" fillId="0" borderId="5" xfId="2293" applyFont="1" applyBorder="1" applyAlignment="1">
      <alignment horizontal="left" vertical="center"/>
    </xf>
    <xf numFmtId="0" fontId="16" fillId="0" borderId="38" xfId="2293" applyFont="1" applyBorder="1">
      <alignment vertical="center"/>
    </xf>
    <xf numFmtId="0" fontId="16" fillId="0" borderId="39" xfId="2293" applyFont="1" applyBorder="1">
      <alignment vertical="center"/>
    </xf>
    <xf numFmtId="0" fontId="183" fillId="0" borderId="0" xfId="2316" applyFont="1">
      <alignment vertical="center"/>
    </xf>
    <xf numFmtId="0" fontId="22" fillId="0" borderId="3" xfId="2316" applyFont="1" applyBorder="1" applyAlignment="1">
      <alignment horizontal="center" vertical="center"/>
    </xf>
    <xf numFmtId="0" fontId="180" fillId="0" borderId="3" xfId="2316" applyFont="1" applyBorder="1" applyAlignment="1">
      <alignment horizontal="center" vertical="center"/>
    </xf>
    <xf numFmtId="0" fontId="22" fillId="0" borderId="0" xfId="2316" applyFont="1">
      <alignment vertical="center"/>
    </xf>
    <xf numFmtId="0" fontId="16" fillId="0" borderId="3" xfId="2316" applyFont="1" applyBorder="1">
      <alignment vertical="center"/>
    </xf>
    <xf numFmtId="0" fontId="16" fillId="0" borderId="3" xfId="2316" applyFont="1" applyBorder="1" applyAlignment="1">
      <alignment vertical="center" shrinkToFit="1"/>
    </xf>
    <xf numFmtId="190" fontId="22" fillId="0" borderId="3" xfId="2316" applyNumberFormat="1" applyFont="1" applyBorder="1" applyAlignment="1">
      <alignment horizontal="center" vertical="center"/>
    </xf>
    <xf numFmtId="41" fontId="22" fillId="0" borderId="3" xfId="2316" applyNumberFormat="1" applyFont="1" applyBorder="1" applyAlignment="1">
      <alignment horizontal="right" vertical="center"/>
    </xf>
    <xf numFmtId="190" fontId="22" fillId="0" borderId="3" xfId="2317" applyNumberFormat="1" applyFont="1" applyFill="1" applyBorder="1" applyAlignment="1" applyProtection="1">
      <alignment horizontal="center" vertical="center"/>
    </xf>
    <xf numFmtId="190" fontId="22" fillId="0" borderId="3" xfId="2317" applyNumberFormat="1" applyFont="1" applyFill="1" applyBorder="1" applyAlignment="1">
      <alignment horizontal="center" vertical="center"/>
    </xf>
    <xf numFmtId="291" fontId="22" fillId="0" borderId="3" xfId="2317" applyNumberFormat="1" applyFont="1" applyFill="1" applyBorder="1">
      <alignment vertical="center"/>
    </xf>
    <xf numFmtId="291" fontId="22" fillId="0" borderId="3" xfId="2316" applyNumberFormat="1" applyFont="1" applyBorder="1">
      <alignment vertical="center"/>
    </xf>
    <xf numFmtId="0" fontId="22" fillId="0" borderId="3" xfId="2316" applyFont="1" applyBorder="1" applyAlignment="1">
      <alignment horizontal="center" vertical="center" wrapText="1"/>
    </xf>
    <xf numFmtId="291" fontId="22" fillId="0" borderId="3" xfId="2317" applyNumberFormat="1" applyFont="1" applyFill="1" applyBorder="1" applyAlignment="1">
      <alignment vertical="center" shrinkToFit="1"/>
    </xf>
    <xf numFmtId="0" fontId="184" fillId="14" borderId="0" xfId="2318" applyNumberFormat="1" applyFont="1" applyFill="1" applyAlignment="1">
      <alignment horizontal="center" vertical="center" shrinkToFit="1"/>
    </xf>
    <xf numFmtId="0" fontId="16" fillId="0" borderId="3" xfId="2316" applyFont="1" applyBorder="1" applyAlignment="1" applyProtection="1">
      <alignment vertical="center" shrinkToFit="1"/>
      <protection hidden="1"/>
    </xf>
    <xf numFmtId="0" fontId="16" fillId="0" borderId="3" xfId="2316" applyFont="1" applyBorder="1" applyProtection="1">
      <alignment vertical="center"/>
      <protection hidden="1"/>
    </xf>
    <xf numFmtId="0" fontId="168" fillId="14" borderId="3" xfId="2292" applyFont="1" applyFill="1" applyBorder="1" applyAlignment="1">
      <alignment horizontal="center" vertical="center" shrinkToFit="1"/>
    </xf>
    <xf numFmtId="190" fontId="168" fillId="14" borderId="3" xfId="2317" applyNumberFormat="1" applyFont="1" applyFill="1" applyBorder="1" applyAlignment="1">
      <alignment horizontal="center" vertical="center"/>
    </xf>
    <xf numFmtId="41" fontId="168" fillId="14" borderId="3" xfId="2317" applyFont="1" applyFill="1" applyBorder="1" applyAlignment="1">
      <alignment vertical="center"/>
    </xf>
    <xf numFmtId="190" fontId="168" fillId="18" borderId="3" xfId="2317" applyNumberFormat="1" applyFont="1" applyFill="1" applyBorder="1" applyAlignment="1">
      <alignment horizontal="center" vertical="center"/>
    </xf>
    <xf numFmtId="41" fontId="168" fillId="18" borderId="3" xfId="2317" applyFont="1" applyFill="1" applyBorder="1" applyAlignment="1">
      <alignment horizontal="right" vertical="center"/>
    </xf>
    <xf numFmtId="41" fontId="168" fillId="14" borderId="3" xfId="2317" applyFont="1" applyFill="1" applyBorder="1" applyAlignment="1">
      <alignment horizontal="right" vertical="center"/>
    </xf>
    <xf numFmtId="0" fontId="179" fillId="14" borderId="0" xfId="2316" applyFill="1" applyAlignment="1"/>
    <xf numFmtId="0" fontId="185" fillId="14" borderId="3" xfId="2316" applyFont="1" applyFill="1" applyBorder="1">
      <alignment vertical="center"/>
    </xf>
    <xf numFmtId="0" fontId="185" fillId="14" borderId="3" xfId="2316" applyFont="1" applyFill="1" applyBorder="1" applyAlignment="1">
      <alignment vertical="center" shrinkToFit="1"/>
    </xf>
    <xf numFmtId="0" fontId="184" fillId="17" borderId="0" xfId="2318" applyNumberFormat="1" applyFont="1" applyFill="1" applyAlignment="1">
      <alignment horizontal="center" vertical="center" shrinkToFit="1"/>
    </xf>
    <xf numFmtId="0" fontId="179" fillId="17" borderId="0" xfId="2316" applyFill="1" applyAlignment="1"/>
    <xf numFmtId="0" fontId="168" fillId="14" borderId="3" xfId="2292" applyFont="1" applyFill="1" applyBorder="1" applyAlignment="1">
      <alignment horizontal="left" vertical="center" shrinkToFit="1"/>
    </xf>
    <xf numFmtId="41" fontId="22" fillId="0" borderId="3" xfId="2317" applyFont="1" applyFill="1" applyBorder="1">
      <alignment vertical="center"/>
    </xf>
    <xf numFmtId="190" fontId="22" fillId="18" borderId="3" xfId="2317" applyNumberFormat="1" applyFont="1" applyFill="1" applyBorder="1" applyAlignment="1" applyProtection="1">
      <alignment horizontal="center" vertical="center"/>
    </xf>
    <xf numFmtId="41" fontId="22" fillId="18" borderId="3" xfId="2316" applyNumberFormat="1" applyFont="1" applyFill="1" applyBorder="1" applyAlignment="1">
      <alignment horizontal="right" vertical="center"/>
    </xf>
    <xf numFmtId="0" fontId="179" fillId="14" borderId="3" xfId="2316" applyFill="1" applyBorder="1" applyAlignment="1"/>
    <xf numFmtId="190" fontId="22" fillId="18" borderId="3" xfId="2316" applyNumberFormat="1" applyFont="1" applyFill="1" applyBorder="1" applyAlignment="1">
      <alignment horizontal="center" vertical="center"/>
    </xf>
    <xf numFmtId="41" fontId="22" fillId="0" borderId="3" xfId="2316" applyNumberFormat="1" applyFont="1" applyBorder="1">
      <alignment vertical="center"/>
    </xf>
    <xf numFmtId="41" fontId="180" fillId="0" borderId="3" xfId="2316" applyNumberFormat="1" applyFont="1" applyBorder="1">
      <alignment vertical="center"/>
    </xf>
    <xf numFmtId="0" fontId="22" fillId="0" borderId="3" xfId="2316" applyFont="1" applyBorder="1" applyAlignment="1">
      <alignment horizontal="left" vertical="center"/>
    </xf>
    <xf numFmtId="49" fontId="22" fillId="0" borderId="3" xfId="2316" applyNumberFormat="1" applyFont="1" applyBorder="1">
      <alignment vertical="center"/>
    </xf>
    <xf numFmtId="41" fontId="22" fillId="18" borderId="3" xfId="2316" applyNumberFormat="1" applyFont="1" applyFill="1" applyBorder="1">
      <alignment vertical="center"/>
    </xf>
    <xf numFmtId="0" fontId="186" fillId="0" borderId="3" xfId="2316" applyFont="1" applyBorder="1">
      <alignment vertical="center"/>
    </xf>
    <xf numFmtId="0" fontId="186" fillId="0" borderId="3" xfId="2316" applyFont="1" applyBorder="1" applyAlignment="1">
      <alignment horizontal="left" vertical="center"/>
    </xf>
    <xf numFmtId="0" fontId="186" fillId="0" borderId="3" xfId="2316" applyFont="1" applyBorder="1" applyAlignment="1">
      <alignment horizontal="center" vertical="center"/>
    </xf>
    <xf numFmtId="291" fontId="22" fillId="0" borderId="3" xfId="2317" applyNumberFormat="1" applyFont="1" applyBorder="1">
      <alignment vertical="center"/>
    </xf>
    <xf numFmtId="41" fontId="186" fillId="0" borderId="3" xfId="2317" applyFont="1" applyBorder="1">
      <alignment vertical="center"/>
    </xf>
    <xf numFmtId="291" fontId="22" fillId="0" borderId="3" xfId="2319" applyNumberFormat="1" applyFont="1" applyFill="1" applyBorder="1">
      <alignment vertical="center"/>
    </xf>
    <xf numFmtId="190" fontId="22" fillId="18" borderId="3" xfId="2319" applyNumberFormat="1" applyFont="1" applyFill="1" applyBorder="1" applyAlignment="1" applyProtection="1">
      <alignment horizontal="center" vertical="center"/>
    </xf>
    <xf numFmtId="41" fontId="22" fillId="0" borderId="3" xfId="2319" applyFont="1" applyFill="1" applyBorder="1">
      <alignment vertical="center"/>
    </xf>
    <xf numFmtId="190" fontId="22" fillId="0" borderId="3" xfId="2319" applyNumberFormat="1" applyFont="1" applyFill="1" applyBorder="1" applyAlignment="1" applyProtection="1">
      <alignment horizontal="center" vertical="center"/>
    </xf>
    <xf numFmtId="49" fontId="22" fillId="0" borderId="3" xfId="2319" applyNumberFormat="1" applyFont="1" applyFill="1" applyBorder="1">
      <alignment vertical="center"/>
    </xf>
    <xf numFmtId="0" fontId="186" fillId="0" borderId="3" xfId="2320" applyFont="1" applyBorder="1" applyAlignment="1">
      <alignment horizontal="center" vertical="center"/>
    </xf>
    <xf numFmtId="190" fontId="22" fillId="0" borderId="3" xfId="2320" applyNumberFormat="1" applyFont="1" applyBorder="1" applyAlignment="1">
      <alignment horizontal="center" vertical="center"/>
    </xf>
    <xf numFmtId="41" fontId="22" fillId="0" borderId="3" xfId="2319" applyFont="1" applyFill="1" applyBorder="1" applyAlignment="1">
      <alignment horizontal="right" vertical="center"/>
    </xf>
    <xf numFmtId="41" fontId="22" fillId="18" borderId="3" xfId="2319" applyFont="1" applyFill="1" applyBorder="1">
      <alignment vertical="center"/>
    </xf>
    <xf numFmtId="41" fontId="22" fillId="0" borderId="0" xfId="2317" applyFont="1" applyFill="1">
      <alignment vertical="center"/>
    </xf>
    <xf numFmtId="0" fontId="166" fillId="0" borderId="3" xfId="2316" applyFont="1" applyBorder="1">
      <alignment vertical="center"/>
    </xf>
    <xf numFmtId="0" fontId="166" fillId="0" borderId="3" xfId="2316" applyFont="1" applyBorder="1" applyAlignment="1">
      <alignment vertical="center" shrinkToFit="1"/>
    </xf>
    <xf numFmtId="190" fontId="186" fillId="0" borderId="3" xfId="2316" applyNumberFormat="1" applyFont="1" applyBorder="1" applyAlignment="1">
      <alignment horizontal="center" vertical="center"/>
    </xf>
    <xf numFmtId="41" fontId="186" fillId="0" borderId="3" xfId="2316" applyNumberFormat="1" applyFont="1" applyBorder="1">
      <alignment vertical="center"/>
    </xf>
    <xf numFmtId="190" fontId="186" fillId="19" borderId="3" xfId="2316" applyNumberFormat="1" applyFont="1" applyFill="1" applyBorder="1" applyAlignment="1">
      <alignment horizontal="center" vertical="center"/>
    </xf>
    <xf numFmtId="41" fontId="186" fillId="19" borderId="3" xfId="2316" applyNumberFormat="1" applyFont="1" applyFill="1" applyBorder="1">
      <alignment vertical="center"/>
    </xf>
    <xf numFmtId="41" fontId="187" fillId="0" borderId="3" xfId="2316" applyNumberFormat="1" applyFont="1" applyBorder="1">
      <alignment vertical="center"/>
    </xf>
    <xf numFmtId="0" fontId="186" fillId="0" borderId="0" xfId="2316" applyFont="1">
      <alignment vertical="center"/>
    </xf>
    <xf numFmtId="181" fontId="188" fillId="7" borderId="93" xfId="2317" applyNumberFormat="1" applyFont="1" applyFill="1" applyBorder="1" applyAlignment="1">
      <alignment vertical="center"/>
    </xf>
    <xf numFmtId="190" fontId="22" fillId="19" borderId="3" xfId="2316" applyNumberFormat="1" applyFont="1" applyFill="1" applyBorder="1" applyAlignment="1">
      <alignment horizontal="center" vertical="center"/>
    </xf>
    <xf numFmtId="41" fontId="22" fillId="19" borderId="3" xfId="2316" applyNumberFormat="1" applyFont="1" applyFill="1" applyBorder="1">
      <alignment vertical="center"/>
    </xf>
    <xf numFmtId="41" fontId="188" fillId="7" borderId="3" xfId="2317" applyFont="1" applyFill="1" applyBorder="1" applyAlignment="1">
      <alignment vertical="center"/>
    </xf>
    <xf numFmtId="41" fontId="180" fillId="0" borderId="3" xfId="2316" applyNumberFormat="1" applyFont="1" applyBorder="1" applyAlignment="1">
      <alignment horizontal="left" vertical="center"/>
    </xf>
    <xf numFmtId="0" fontId="16" fillId="0" borderId="0" xfId="2316" applyFont="1">
      <alignment vertical="center"/>
    </xf>
    <xf numFmtId="0" fontId="22" fillId="0" borderId="0" xfId="2316" applyFont="1" applyAlignment="1">
      <alignment horizontal="center" vertical="center"/>
    </xf>
    <xf numFmtId="0" fontId="180" fillId="0" borderId="0" xfId="2316" applyFont="1" applyAlignment="1">
      <alignment horizontal="center" vertical="center"/>
    </xf>
    <xf numFmtId="183" fontId="171" fillId="0" borderId="0" xfId="2284" applyNumberFormat="1" applyFont="1" applyAlignment="1">
      <alignment horizontal="center"/>
    </xf>
    <xf numFmtId="0" fontId="4" fillId="0" borderId="3" xfId="2290" applyFont="1" applyBorder="1" applyAlignment="1">
      <alignment horizontal="center" vertical="center" shrinkToFit="1"/>
    </xf>
    <xf numFmtId="0" fontId="16" fillId="0" borderId="0" xfId="2305" applyFont="1" applyAlignment="1">
      <alignment horizontal="left" vertical="center"/>
    </xf>
    <xf numFmtId="0" fontId="158" fillId="0" borderId="45" xfId="2289" applyFont="1" applyBorder="1" applyAlignment="1">
      <alignment vertical="center"/>
    </xf>
    <xf numFmtId="0" fontId="45" fillId="0" borderId="45" xfId="2289" applyFont="1" applyBorder="1"/>
    <xf numFmtId="41" fontId="16" fillId="0" borderId="3" xfId="2293" applyNumberFormat="1" applyFont="1" applyBorder="1" applyAlignment="1">
      <alignment vertical="distributed"/>
    </xf>
    <xf numFmtId="0" fontId="4" fillId="0" borderId="0" xfId="2293" applyFont="1" applyAlignment="1">
      <alignment horizontal="center" vertical="distributed"/>
    </xf>
    <xf numFmtId="41" fontId="4" fillId="0" borderId="0" xfId="2293" applyNumberFormat="1" applyFont="1" applyAlignment="1">
      <alignment vertical="distributed"/>
    </xf>
    <xf numFmtId="41" fontId="16" fillId="0" borderId="0" xfId="2070" applyNumberFormat="1" applyFont="1" applyFill="1" applyBorder="1" applyAlignment="1">
      <alignment vertical="center"/>
    </xf>
    <xf numFmtId="0" fontId="168" fillId="0" borderId="2" xfId="2306" applyFont="1" applyBorder="1" applyAlignment="1">
      <alignment vertical="center"/>
    </xf>
    <xf numFmtId="0" fontId="168" fillId="0" borderId="14" xfId="2306" applyFont="1" applyBorder="1" applyAlignment="1">
      <alignment vertical="center"/>
    </xf>
    <xf numFmtId="0" fontId="168" fillId="0" borderId="38" xfId="2306" applyFont="1" applyBorder="1" applyAlignment="1">
      <alignment vertical="center"/>
    </xf>
    <xf numFmtId="0" fontId="168" fillId="0" borderId="5" xfId="2288" applyFont="1" applyBorder="1" applyAlignment="1">
      <alignment vertical="center"/>
    </xf>
    <xf numFmtId="0" fontId="168" fillId="0" borderId="5" xfId="2306" applyFont="1" applyBorder="1" applyAlignment="1">
      <alignment vertical="center"/>
    </xf>
    <xf numFmtId="0" fontId="168" fillId="0" borderId="0" xfId="2288" applyFont="1" applyAlignment="1">
      <alignment vertical="center"/>
    </xf>
    <xf numFmtId="0" fontId="168" fillId="0" borderId="0" xfId="2306" applyFont="1" applyAlignment="1">
      <alignment horizontal="right" vertical="center"/>
    </xf>
    <xf numFmtId="177" fontId="168" fillId="0" borderId="22" xfId="2070" applyFont="1" applyFill="1" applyBorder="1" applyAlignment="1">
      <alignment vertical="center"/>
    </xf>
    <xf numFmtId="177" fontId="168" fillId="0" borderId="3" xfId="2070" applyFont="1" applyFill="1" applyBorder="1" applyAlignment="1">
      <alignment vertical="center"/>
    </xf>
    <xf numFmtId="0" fontId="168" fillId="0" borderId="0" xfId="2306" applyFont="1" applyAlignment="1">
      <alignment vertical="center"/>
    </xf>
    <xf numFmtId="0" fontId="168" fillId="0" borderId="0" xfId="2288" applyFont="1" applyAlignment="1">
      <alignment horizontal="center" vertical="center"/>
    </xf>
    <xf numFmtId="0" fontId="168" fillId="0" borderId="0" xfId="2306" applyFont="1" applyAlignment="1">
      <alignment horizontal="center" vertical="center"/>
    </xf>
    <xf numFmtId="0" fontId="168" fillId="0" borderId="0" xfId="2288" applyFont="1" applyAlignment="1">
      <alignment horizontal="right" vertical="center"/>
    </xf>
    <xf numFmtId="0" fontId="168" fillId="0" borderId="0" xfId="2288" applyFont="1" applyAlignment="1">
      <alignment horizontal="left" vertical="center"/>
    </xf>
    <xf numFmtId="0" fontId="168" fillId="0" borderId="44" xfId="2288" applyFont="1" applyBorder="1" applyAlignment="1">
      <alignment vertical="center"/>
    </xf>
    <xf numFmtId="0" fontId="168" fillId="0" borderId="2" xfId="2293" applyFont="1" applyBorder="1">
      <alignment vertical="center"/>
    </xf>
    <xf numFmtId="0" fontId="168" fillId="0" borderId="14" xfId="2293" applyFont="1" applyBorder="1">
      <alignment vertical="center"/>
    </xf>
    <xf numFmtId="177" fontId="174" fillId="0" borderId="3" xfId="2070" applyFont="1" applyFill="1" applyBorder="1" applyAlignment="1">
      <alignment vertical="center"/>
    </xf>
    <xf numFmtId="177" fontId="168" fillId="0" borderId="34" xfId="2070" applyFont="1" applyFill="1" applyBorder="1" applyAlignment="1">
      <alignment vertical="center"/>
    </xf>
    <xf numFmtId="0" fontId="168" fillId="0" borderId="27" xfId="2288" applyFont="1" applyBorder="1" applyAlignment="1">
      <alignment vertical="center"/>
    </xf>
    <xf numFmtId="286" fontId="16" fillId="0" borderId="3" xfId="2305" applyNumberFormat="1" applyFont="1" applyBorder="1" applyAlignment="1">
      <alignment horizontal="center" vertical="center"/>
    </xf>
    <xf numFmtId="2" fontId="168" fillId="0" borderId="0" xfId="2288" applyNumberFormat="1" applyFont="1" applyAlignment="1">
      <alignment vertical="center"/>
    </xf>
    <xf numFmtId="0" fontId="168" fillId="0" borderId="39" xfId="2288" applyFont="1" applyBorder="1" applyAlignment="1">
      <alignment vertical="center"/>
    </xf>
    <xf numFmtId="0" fontId="168" fillId="0" borderId="44" xfId="2293" applyFont="1" applyBorder="1">
      <alignment vertical="center"/>
    </xf>
    <xf numFmtId="0" fontId="3" fillId="0" borderId="14" xfId="2305" applyBorder="1"/>
    <xf numFmtId="41" fontId="4" fillId="20" borderId="3" xfId="2290" applyNumberFormat="1" applyFont="1" applyFill="1" applyBorder="1" applyAlignment="1">
      <alignment horizontal="right" vertical="center" shrinkToFit="1"/>
    </xf>
    <xf numFmtId="0" fontId="4" fillId="0" borderId="3" xfId="2290" applyFont="1" applyBorder="1" applyAlignment="1">
      <alignment horizontal="left" vertical="distributed"/>
    </xf>
    <xf numFmtId="0" fontId="44" fillId="0" borderId="3" xfId="2321" applyFont="1" applyBorder="1" applyAlignment="1">
      <alignment vertical="center"/>
    </xf>
    <xf numFmtId="0" fontId="4" fillId="0" borderId="3" xfId="2290" applyFont="1" applyBorder="1">
      <alignment vertical="center"/>
    </xf>
    <xf numFmtId="185" fontId="4" fillId="0" borderId="3" xfId="2290" applyNumberFormat="1" applyFont="1" applyBorder="1" applyAlignment="1">
      <alignment vertical="distributed"/>
    </xf>
    <xf numFmtId="184" fontId="4" fillId="0" borderId="3" xfId="2290" applyNumberFormat="1" applyFont="1" applyBorder="1" applyAlignment="1">
      <alignment vertical="distributed"/>
    </xf>
    <xf numFmtId="41" fontId="4" fillId="20" borderId="3" xfId="2290" applyNumberFormat="1" applyFont="1" applyFill="1" applyBorder="1" applyAlignment="1">
      <alignment vertical="center" shrinkToFit="1"/>
    </xf>
    <xf numFmtId="1" fontId="4" fillId="0" borderId="3" xfId="2290" applyNumberFormat="1" applyFont="1" applyBorder="1" applyAlignment="1">
      <alignment vertical="distributed"/>
    </xf>
    <xf numFmtId="0" fontId="4" fillId="0" borderId="5" xfId="2290" applyFont="1" applyBorder="1" applyAlignment="1">
      <alignment vertical="distributed"/>
    </xf>
    <xf numFmtId="41" fontId="166" fillId="0" borderId="94" xfId="0" applyNumberFormat="1" applyFont="1" applyBorder="1" applyAlignment="1">
      <alignment vertical="center"/>
    </xf>
    <xf numFmtId="186" fontId="166" fillId="0" borderId="94" xfId="0" applyNumberFormat="1" applyFont="1" applyBorder="1" applyAlignment="1">
      <alignment vertical="center"/>
    </xf>
    <xf numFmtId="186" fontId="166" fillId="0" borderId="95" xfId="0" applyNumberFormat="1" applyFont="1" applyBorder="1" applyAlignment="1">
      <alignment vertical="center"/>
    </xf>
    <xf numFmtId="188" fontId="168" fillId="0" borderId="50" xfId="2076" applyNumberFormat="1" applyFont="1" applyBorder="1" applyAlignment="1">
      <alignment vertical="center"/>
    </xf>
    <xf numFmtId="0" fontId="16" fillId="0" borderId="61" xfId="2287" applyFont="1" applyBorder="1" applyAlignment="1">
      <alignment horizontal="center" vertical="center"/>
    </xf>
    <xf numFmtId="10" fontId="16" fillId="0" borderId="48" xfId="2287" applyNumberFormat="1" applyFont="1" applyBorder="1" applyAlignment="1">
      <alignment horizontal="center" vertical="center"/>
    </xf>
    <xf numFmtId="10" fontId="16" fillId="0" borderId="49" xfId="2287" applyNumberFormat="1" applyFont="1" applyBorder="1" applyAlignment="1">
      <alignment horizontal="center" vertical="center"/>
    </xf>
    <xf numFmtId="10" fontId="16" fillId="0" borderId="51" xfId="2287" applyNumberFormat="1" applyFont="1" applyBorder="1" applyAlignment="1">
      <alignment horizontal="center" vertical="center"/>
    </xf>
    <xf numFmtId="10" fontId="16" fillId="0" borderId="53" xfId="2287" applyNumberFormat="1" applyFont="1" applyBorder="1" applyAlignment="1">
      <alignment horizontal="center" vertical="center"/>
    </xf>
    <xf numFmtId="288" fontId="16" fillId="0" borderId="49" xfId="2287" applyNumberFormat="1" applyFont="1" applyBorder="1" applyAlignment="1">
      <alignment horizontal="center" vertical="center"/>
    </xf>
    <xf numFmtId="288" fontId="16" fillId="0" borderId="54" xfId="2287" applyNumberFormat="1" applyFont="1" applyBorder="1" applyAlignment="1">
      <alignment horizontal="center" vertical="center"/>
    </xf>
    <xf numFmtId="10" fontId="16" fillId="0" borderId="54" xfId="2287" applyNumberFormat="1" applyFont="1" applyBorder="1" applyAlignment="1">
      <alignment horizontal="center" vertical="center"/>
    </xf>
    <xf numFmtId="10" fontId="16" fillId="0" borderId="57" xfId="2287" applyNumberFormat="1" applyFont="1" applyBorder="1" applyAlignment="1">
      <alignment horizontal="center" vertical="center"/>
    </xf>
    <xf numFmtId="10" fontId="16" fillId="0" borderId="59" xfId="2287" applyNumberFormat="1" applyFont="1" applyBorder="1" applyAlignment="1">
      <alignment horizontal="center" vertical="center"/>
    </xf>
    <xf numFmtId="197" fontId="168" fillId="0" borderId="51" xfId="2287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6" fillId="0" borderId="64" xfId="2287" applyFont="1" applyBorder="1" applyAlignment="1">
      <alignment horizontal="center" vertical="center"/>
    </xf>
    <xf numFmtId="0" fontId="16" fillId="0" borderId="65" xfId="2287" applyFont="1" applyBorder="1" applyAlignment="1">
      <alignment horizontal="center" vertical="center"/>
    </xf>
    <xf numFmtId="0" fontId="16" fillId="0" borderId="34" xfId="2287" applyFont="1" applyBorder="1" applyAlignment="1">
      <alignment horizontal="center" vertical="center" textRotation="255"/>
    </xf>
    <xf numFmtId="0" fontId="16" fillId="0" borderId="22" xfId="2287" applyFont="1" applyBorder="1" applyAlignment="1">
      <alignment horizontal="center" vertical="center" textRotation="255"/>
    </xf>
    <xf numFmtId="0" fontId="16" fillId="0" borderId="27" xfId="2287" applyFont="1" applyBorder="1" applyAlignment="1">
      <alignment horizontal="center" vertical="center" textRotation="255"/>
    </xf>
    <xf numFmtId="0" fontId="16" fillId="0" borderId="66" xfId="2287" applyFont="1" applyBorder="1" applyAlignment="1">
      <alignment horizontal="center" vertical="center" textRotation="255"/>
    </xf>
    <xf numFmtId="0" fontId="16" fillId="0" borderId="67" xfId="2287" applyFont="1" applyBorder="1" applyAlignment="1">
      <alignment horizontal="center" vertical="distributed"/>
    </xf>
    <xf numFmtId="0" fontId="16" fillId="0" borderId="58" xfId="2287" applyFont="1" applyBorder="1" applyAlignment="1">
      <alignment horizontal="center" vertical="distributed"/>
    </xf>
    <xf numFmtId="0" fontId="16" fillId="0" borderId="68" xfId="2287" applyFont="1" applyBorder="1" applyAlignment="1">
      <alignment horizontal="center" vertical="distributed"/>
    </xf>
    <xf numFmtId="0" fontId="16" fillId="0" borderId="9" xfId="2287" applyFont="1" applyBorder="1" applyAlignment="1">
      <alignment horizontal="center" vertical="distributed"/>
    </xf>
    <xf numFmtId="0" fontId="16" fillId="0" borderId="69" xfId="2287" applyFont="1" applyBorder="1" applyAlignment="1">
      <alignment horizontal="center" vertical="distributed"/>
    </xf>
    <xf numFmtId="0" fontId="16" fillId="0" borderId="56" xfId="2287" applyFont="1" applyBorder="1" applyAlignment="1">
      <alignment horizontal="center" vertical="distributed"/>
    </xf>
    <xf numFmtId="0" fontId="16" fillId="0" borderId="70" xfId="2287" applyFont="1" applyBorder="1" applyAlignment="1">
      <alignment horizontal="center" vertical="center" textRotation="255"/>
    </xf>
    <xf numFmtId="0" fontId="16" fillId="0" borderId="71" xfId="2287" applyFont="1" applyBorder="1" applyAlignment="1">
      <alignment horizontal="center" vertical="center" textRotation="255"/>
    </xf>
    <xf numFmtId="0" fontId="16" fillId="0" borderId="72" xfId="2287" applyFont="1" applyBorder="1" applyAlignment="1">
      <alignment horizontal="center" vertical="center" textRotation="255"/>
    </xf>
    <xf numFmtId="0" fontId="16" fillId="0" borderId="82" xfId="2287" applyFont="1" applyBorder="1" applyAlignment="1">
      <alignment horizontal="center" vertical="distributed"/>
    </xf>
    <xf numFmtId="0" fontId="16" fillId="0" borderId="83" xfId="2287" applyFont="1" applyBorder="1" applyAlignment="1">
      <alignment horizontal="center" vertical="distributed"/>
    </xf>
    <xf numFmtId="0" fontId="16" fillId="0" borderId="84" xfId="2287" applyFont="1" applyBorder="1" applyAlignment="1">
      <alignment horizontal="center" vertical="distributed"/>
    </xf>
    <xf numFmtId="0" fontId="168" fillId="0" borderId="68" xfId="2287" applyFont="1" applyBorder="1" applyAlignment="1">
      <alignment horizontal="center" vertical="distributed"/>
    </xf>
    <xf numFmtId="0" fontId="168" fillId="0" borderId="9" xfId="2287" applyFont="1" applyBorder="1" applyAlignment="1">
      <alignment horizontal="center" vertical="distributed"/>
    </xf>
    <xf numFmtId="0" fontId="4" fillId="0" borderId="3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shrinkToFit="1"/>
    </xf>
    <xf numFmtId="181" fontId="4" fillId="0" borderId="3" xfId="0" applyNumberFormat="1" applyFont="1" applyBorder="1" applyAlignment="1">
      <alignment horizontal="center" vertical="center" shrinkToFit="1"/>
    </xf>
    <xf numFmtId="194" fontId="4" fillId="0" borderId="3" xfId="0" applyNumberFormat="1" applyFont="1" applyBorder="1" applyAlignment="1">
      <alignment horizontal="center" vertical="center" shrinkToFit="1"/>
    </xf>
    <xf numFmtId="0" fontId="4" fillId="0" borderId="3" xfId="0" applyFont="1" applyBorder="1" applyAlignment="1">
      <alignment horizontal="center" vertical="center"/>
    </xf>
    <xf numFmtId="0" fontId="16" fillId="0" borderId="0" xfId="0" applyFont="1" applyAlignment="1">
      <alignment horizontal="right" vertical="center"/>
    </xf>
    <xf numFmtId="3" fontId="16" fillId="0" borderId="0" xfId="0" applyNumberFormat="1" applyFont="1" applyAlignment="1">
      <alignment horizontal="center" vertical="center"/>
    </xf>
    <xf numFmtId="0" fontId="16" fillId="0" borderId="0" xfId="0" applyFont="1" applyAlignment="1">
      <alignment horizontal="center" vertical="center"/>
    </xf>
    <xf numFmtId="177" fontId="99" fillId="0" borderId="0" xfId="2067" applyFont="1" applyBorder="1" applyAlignment="1">
      <alignment horizontal="center" vertical="center"/>
    </xf>
    <xf numFmtId="177" fontId="99" fillId="0" borderId="0" xfId="2067" applyFont="1" applyBorder="1" applyAlignment="1">
      <alignment horizontal="left" vertical="center"/>
    </xf>
    <xf numFmtId="177" fontId="16" fillId="0" borderId="0" xfId="2067" applyFont="1" applyBorder="1" applyAlignment="1">
      <alignment horizontal="left" vertical="center"/>
    </xf>
    <xf numFmtId="177" fontId="98" fillId="0" borderId="0" xfId="2067" applyFont="1" applyBorder="1" applyAlignment="1">
      <alignment horizontal="center" vertical="center"/>
    </xf>
    <xf numFmtId="177" fontId="98" fillId="0" borderId="0" xfId="2067" applyFont="1" applyBorder="1" applyAlignment="1">
      <alignment horizontal="right" vertical="center"/>
    </xf>
    <xf numFmtId="0" fontId="14" fillId="0" borderId="3" xfId="2312" applyFont="1" applyBorder="1" applyAlignment="1">
      <alignment horizontal="center" vertical="center" shrinkToFit="1"/>
    </xf>
    <xf numFmtId="0" fontId="14" fillId="0" borderId="3" xfId="2312" applyFont="1" applyBorder="1" applyAlignment="1">
      <alignment horizontal="center" vertical="center"/>
    </xf>
    <xf numFmtId="41" fontId="14" fillId="0" borderId="3" xfId="2312" applyNumberFormat="1" applyFont="1" applyBorder="1" applyAlignment="1">
      <alignment horizontal="center" vertical="center"/>
    </xf>
    <xf numFmtId="0" fontId="189" fillId="0" borderId="0" xfId="2293" applyFont="1" applyAlignment="1">
      <alignment horizontal="center" vertical="distributed"/>
    </xf>
    <xf numFmtId="0" fontId="4" fillId="0" borderId="0" xfId="2293" applyFont="1" applyAlignment="1">
      <alignment horizontal="left" vertical="distributed"/>
    </xf>
    <xf numFmtId="192" fontId="16" fillId="0" borderId="0" xfId="2305" applyNumberFormat="1" applyFont="1" applyAlignment="1">
      <alignment horizontal="center" vertical="center"/>
    </xf>
    <xf numFmtId="0" fontId="18" fillId="0" borderId="2" xfId="2293" applyFont="1" applyBorder="1" applyAlignment="1">
      <alignment horizontal="center" vertical="center"/>
    </xf>
    <xf numFmtId="0" fontId="18" fillId="0" borderId="14" xfId="2293" applyFont="1" applyBorder="1" applyAlignment="1">
      <alignment horizontal="center" vertical="center"/>
    </xf>
    <xf numFmtId="41" fontId="16" fillId="0" borderId="0" xfId="2305" applyNumberFormat="1" applyFont="1" applyAlignment="1">
      <alignment horizontal="center" vertical="center"/>
    </xf>
    <xf numFmtId="0" fontId="16" fillId="0" borderId="0" xfId="2305" applyFont="1" applyAlignment="1">
      <alignment horizontal="center" vertical="center"/>
    </xf>
    <xf numFmtId="177" fontId="16" fillId="0" borderId="0" xfId="2070" applyFont="1" applyFill="1" applyBorder="1" applyAlignment="1">
      <alignment horizontal="center" vertical="center"/>
    </xf>
    <xf numFmtId="41" fontId="16" fillId="0" borderId="0" xfId="2293" applyNumberFormat="1" applyFont="1" applyAlignment="1">
      <alignment horizontal="center" vertical="center"/>
    </xf>
    <xf numFmtId="177" fontId="16" fillId="7" borderId="0" xfId="2070" applyFont="1" applyFill="1" applyBorder="1" applyAlignment="1">
      <alignment horizontal="center" vertical="center"/>
    </xf>
    <xf numFmtId="0" fontId="16" fillId="7" borderId="0" xfId="2283" applyFont="1" applyFill="1" applyAlignment="1">
      <alignment horizontal="left" vertical="center"/>
    </xf>
    <xf numFmtId="290" fontId="16" fillId="7" borderId="0" xfId="2070" applyNumberFormat="1" applyFont="1" applyFill="1" applyBorder="1" applyAlignment="1">
      <alignment horizontal="center" vertical="center"/>
    </xf>
    <xf numFmtId="41" fontId="16" fillId="7" borderId="0" xfId="2283" applyNumberFormat="1" applyFont="1" applyFill="1" applyAlignment="1">
      <alignment horizontal="center" vertical="center"/>
    </xf>
    <xf numFmtId="0" fontId="16" fillId="7" borderId="0" xfId="2283" applyFont="1" applyFill="1" applyAlignment="1">
      <alignment horizontal="center" vertical="center"/>
    </xf>
    <xf numFmtId="207" fontId="16" fillId="7" borderId="0" xfId="2283" applyNumberFormat="1" applyFont="1" applyFill="1" applyAlignment="1">
      <alignment horizontal="center" vertical="center"/>
    </xf>
    <xf numFmtId="192" fontId="16" fillId="7" borderId="0" xfId="2283" applyNumberFormat="1" applyFont="1" applyFill="1" applyAlignment="1">
      <alignment horizontal="center" vertical="center"/>
    </xf>
    <xf numFmtId="9" fontId="16" fillId="7" borderId="0" xfId="2283" applyNumberFormat="1" applyFont="1" applyFill="1" applyAlignment="1">
      <alignment horizontal="center" vertical="center"/>
    </xf>
    <xf numFmtId="41" fontId="168" fillId="0" borderId="0" xfId="2306" applyNumberFormat="1" applyFont="1" applyAlignment="1">
      <alignment horizontal="center" vertical="center"/>
    </xf>
    <xf numFmtId="292" fontId="168" fillId="0" borderId="0" xfId="2306" applyNumberFormat="1" applyFont="1" applyAlignment="1">
      <alignment horizontal="center" vertical="center"/>
    </xf>
    <xf numFmtId="177" fontId="168" fillId="0" borderId="0" xfId="2070" applyFont="1" applyFill="1" applyBorder="1" applyAlignment="1">
      <alignment horizontal="center" vertical="center"/>
    </xf>
    <xf numFmtId="2" fontId="168" fillId="0" borderId="0" xfId="2288" applyNumberFormat="1" applyFont="1" applyAlignment="1">
      <alignment horizontal="center" vertical="center"/>
    </xf>
    <xf numFmtId="0" fontId="170" fillId="0" borderId="14" xfId="2284" applyFont="1" applyBorder="1" applyAlignment="1">
      <alignment vertical="center" wrapText="1"/>
    </xf>
    <xf numFmtId="0" fontId="170" fillId="0" borderId="38" xfId="2284" applyFont="1" applyBorder="1" applyAlignment="1">
      <alignment vertical="center" wrapText="1"/>
    </xf>
    <xf numFmtId="0" fontId="23" fillId="0" borderId="0" xfId="2285" applyFont="1" applyAlignment="1">
      <alignment horizontal="center" vertical="center"/>
    </xf>
    <xf numFmtId="0" fontId="165" fillId="0" borderId="0" xfId="2285" applyFont="1" applyAlignment="1">
      <alignment horizontal="center" vertical="center"/>
    </xf>
    <xf numFmtId="0" fontId="165" fillId="0" borderId="39" xfId="2285" applyFont="1" applyBorder="1" applyAlignment="1">
      <alignment horizontal="center" vertical="center"/>
    </xf>
    <xf numFmtId="0" fontId="103" fillId="0" borderId="0" xfId="2285" applyFont="1" applyAlignment="1">
      <alignment horizontal="center" vertical="center"/>
    </xf>
    <xf numFmtId="0" fontId="23" fillId="0" borderId="0" xfId="2285" applyFont="1" applyAlignment="1">
      <alignment horizontal="left" vertical="center"/>
    </xf>
    <xf numFmtId="0" fontId="165" fillId="0" borderId="0" xfId="2285" applyFont="1" applyAlignment="1">
      <alignment horizontal="left" vertical="center"/>
    </xf>
    <xf numFmtId="0" fontId="165" fillId="0" borderId="45" xfId="2285" applyFont="1" applyBorder="1" applyAlignment="1">
      <alignment horizontal="center" vertical="center"/>
    </xf>
    <xf numFmtId="0" fontId="23" fillId="0" borderId="0" xfId="2282" applyFont="1" applyAlignment="1">
      <alignment horizontal="left" vertical="center"/>
    </xf>
    <xf numFmtId="0" fontId="165" fillId="0" borderId="0" xfId="2282" applyFont="1" applyAlignment="1">
      <alignment horizontal="center" vertical="center"/>
    </xf>
    <xf numFmtId="0" fontId="165" fillId="0" borderId="0" xfId="2282" applyFont="1" applyAlignment="1">
      <alignment horizontal="left" vertical="center"/>
    </xf>
    <xf numFmtId="0" fontId="23" fillId="0" borderId="0" xfId="2282" applyFont="1" applyAlignment="1">
      <alignment horizontal="center" vertical="center"/>
    </xf>
    <xf numFmtId="0" fontId="165" fillId="0" borderId="45" xfId="2282" applyFont="1" applyBorder="1" applyAlignment="1">
      <alignment horizontal="center" vertical="center"/>
    </xf>
    <xf numFmtId="0" fontId="44" fillId="0" borderId="3" xfId="2290" applyFont="1" applyBorder="1" applyAlignment="1">
      <alignment horizontal="center" vertical="distributed"/>
    </xf>
    <xf numFmtId="41" fontId="166" fillId="16" borderId="90" xfId="2316" applyNumberFormat="1" applyFont="1" applyFill="1" applyBorder="1" applyAlignment="1">
      <alignment horizontal="center" vertical="center"/>
    </xf>
    <xf numFmtId="41" fontId="166" fillId="16" borderId="91" xfId="2316" applyNumberFormat="1" applyFont="1" applyFill="1" applyBorder="1" applyAlignment="1">
      <alignment horizontal="center" vertical="center"/>
    </xf>
    <xf numFmtId="41" fontId="166" fillId="16" borderId="92" xfId="2316" applyNumberFormat="1" applyFont="1" applyFill="1" applyBorder="1" applyAlignment="1">
      <alignment horizontal="center" vertical="center"/>
    </xf>
    <xf numFmtId="0" fontId="22" fillId="0" borderId="3" xfId="2316" applyFont="1" applyBorder="1" applyAlignment="1">
      <alignment horizontal="center" vertical="center"/>
    </xf>
    <xf numFmtId="0" fontId="180" fillId="0" borderId="3" xfId="2316" applyFont="1" applyBorder="1" applyAlignment="1">
      <alignment horizontal="center" vertical="center"/>
    </xf>
    <xf numFmtId="0" fontId="16" fillId="0" borderId="3" xfId="2316" applyFont="1" applyBorder="1" applyAlignment="1">
      <alignment horizontal="center" vertical="center"/>
    </xf>
    <xf numFmtId="49" fontId="45" fillId="0" borderId="0" xfId="2289" applyNumberFormat="1" applyFont="1" applyAlignment="1">
      <alignment horizontal="center" vertical="center" shrinkToFit="1"/>
    </xf>
    <xf numFmtId="182" fontId="158" fillId="0" borderId="0" xfId="2289" applyNumberFormat="1" applyFont="1" applyAlignment="1">
      <alignment horizontal="center" vertical="center"/>
    </xf>
    <xf numFmtId="49" fontId="45" fillId="7" borderId="74" xfId="2289" applyNumberFormat="1" applyFont="1" applyFill="1" applyBorder="1" applyAlignment="1">
      <alignment horizontal="center" vertical="center" shrinkToFit="1"/>
    </xf>
    <xf numFmtId="49" fontId="45" fillId="7" borderId="38" xfId="2289" applyNumberFormat="1" applyFont="1" applyFill="1" applyBorder="1" applyAlignment="1">
      <alignment horizontal="center" vertical="center" shrinkToFit="1"/>
    </xf>
    <xf numFmtId="182" fontId="158" fillId="7" borderId="2" xfId="2289" applyNumberFormat="1" applyFont="1" applyFill="1" applyBorder="1" applyAlignment="1">
      <alignment horizontal="center" vertical="center"/>
    </xf>
    <xf numFmtId="182" fontId="158" fillId="7" borderId="73" xfId="2289" applyNumberFormat="1" applyFont="1" applyFill="1" applyBorder="1" applyAlignment="1">
      <alignment horizontal="center" vertical="center"/>
    </xf>
    <xf numFmtId="182" fontId="158" fillId="7" borderId="74" xfId="2289" applyNumberFormat="1" applyFont="1" applyFill="1" applyBorder="1" applyAlignment="1">
      <alignment horizontal="center" vertical="center"/>
    </xf>
    <xf numFmtId="182" fontId="158" fillId="7" borderId="38" xfId="2289" applyNumberFormat="1" applyFont="1" applyFill="1" applyBorder="1" applyAlignment="1">
      <alignment horizontal="center" vertical="center"/>
    </xf>
    <xf numFmtId="0" fontId="45" fillId="0" borderId="0" xfId="2289" applyFont="1" applyAlignment="1">
      <alignment horizontal="center" vertical="center"/>
    </xf>
    <xf numFmtId="49" fontId="45" fillId="0" borderId="0" xfId="2289" applyNumberFormat="1" applyFont="1" applyAlignment="1">
      <alignment horizontal="center" vertical="center"/>
    </xf>
    <xf numFmtId="182" fontId="45" fillId="0" borderId="0" xfId="2289" applyNumberFormat="1" applyFont="1" applyAlignment="1">
      <alignment horizontal="center" vertical="center"/>
    </xf>
    <xf numFmtId="41" fontId="158" fillId="0" borderId="0" xfId="2289" applyNumberFormat="1" applyFont="1" applyAlignment="1">
      <alignment horizontal="center" vertical="center" shrinkToFit="1"/>
    </xf>
    <xf numFmtId="0" fontId="158" fillId="0" borderId="0" xfId="2289" applyFont="1" applyAlignment="1">
      <alignment horizontal="left" vertical="center"/>
    </xf>
    <xf numFmtId="284" fontId="45" fillId="0" borderId="0" xfId="2289" applyNumberFormat="1" applyFont="1" applyAlignment="1">
      <alignment horizontal="center" vertical="center"/>
    </xf>
    <xf numFmtId="0" fontId="45" fillId="12" borderId="2" xfId="2289" applyFont="1" applyFill="1" applyBorder="1" applyAlignment="1">
      <alignment horizontal="center" vertical="center"/>
    </xf>
    <xf numFmtId="0" fontId="45" fillId="12" borderId="14" xfId="2289" applyFont="1" applyFill="1" applyBorder="1" applyAlignment="1">
      <alignment horizontal="center" vertical="center"/>
    </xf>
    <xf numFmtId="0" fontId="45" fillId="12" borderId="38" xfId="2289" applyFont="1" applyFill="1" applyBorder="1" applyAlignment="1">
      <alignment horizontal="center" vertical="center"/>
    </xf>
    <xf numFmtId="0" fontId="45" fillId="12" borderId="73" xfId="2289" applyFont="1" applyFill="1" applyBorder="1" applyAlignment="1">
      <alignment horizontal="center" vertical="center"/>
    </xf>
    <xf numFmtId="0" fontId="45" fillId="12" borderId="74" xfId="2289" applyFont="1" applyFill="1" applyBorder="1" applyAlignment="1">
      <alignment horizontal="center" vertical="center"/>
    </xf>
    <xf numFmtId="0" fontId="45" fillId="0" borderId="3" xfId="2289" applyFont="1" applyBorder="1" applyAlignment="1">
      <alignment horizontal="center" vertical="center"/>
    </xf>
    <xf numFmtId="182" fontId="45" fillId="0" borderId="3" xfId="2289" applyNumberFormat="1" applyFont="1" applyBorder="1" applyAlignment="1">
      <alignment horizontal="center" vertical="center"/>
    </xf>
    <xf numFmtId="2" fontId="45" fillId="0" borderId="3" xfId="2289" applyNumberFormat="1" applyFont="1" applyBorder="1" applyAlignment="1">
      <alignment horizontal="center" vertical="center"/>
    </xf>
    <xf numFmtId="2" fontId="45" fillId="7" borderId="3" xfId="2289" applyNumberFormat="1" applyFont="1" applyFill="1" applyBorder="1" applyAlignment="1">
      <alignment horizontal="center" vertical="center"/>
    </xf>
    <xf numFmtId="182" fontId="45" fillId="7" borderId="3" xfId="2289" applyNumberFormat="1" applyFont="1" applyFill="1" applyBorder="1" applyAlignment="1">
      <alignment horizontal="center" vertical="center"/>
    </xf>
    <xf numFmtId="2" fontId="45" fillId="15" borderId="3" xfId="2289" applyNumberFormat="1" applyFont="1" applyFill="1" applyBorder="1" applyAlignment="1">
      <alignment horizontal="center" vertical="center"/>
    </xf>
    <xf numFmtId="182" fontId="158" fillId="15" borderId="3" xfId="2289" applyNumberFormat="1" applyFont="1" applyFill="1" applyBorder="1" applyAlignment="1">
      <alignment horizontal="center" vertical="center"/>
    </xf>
    <xf numFmtId="0" fontId="45" fillId="12" borderId="3" xfId="2289" applyFont="1" applyFill="1" applyBorder="1" applyAlignment="1">
      <alignment horizontal="center" vertical="center"/>
    </xf>
    <xf numFmtId="0" fontId="4" fillId="12" borderId="3" xfId="2289" applyFont="1" applyFill="1" applyBorder="1" applyAlignment="1">
      <alignment horizontal="center" vertical="center" shrinkToFit="1"/>
    </xf>
    <xf numFmtId="0" fontId="45" fillId="12" borderId="3" xfId="2289" applyFont="1" applyFill="1" applyBorder="1" applyAlignment="1">
      <alignment horizontal="center" vertical="center" shrinkToFit="1"/>
    </xf>
    <xf numFmtId="0" fontId="45" fillId="7" borderId="3" xfId="2289" applyFont="1" applyFill="1" applyBorder="1" applyAlignment="1">
      <alignment horizontal="center" vertical="center"/>
    </xf>
    <xf numFmtId="0" fontId="4" fillId="7" borderId="3" xfId="2289" applyFont="1" applyFill="1" applyBorder="1" applyAlignment="1">
      <alignment horizontal="center" vertical="center" shrinkToFit="1"/>
    </xf>
    <xf numFmtId="181" fontId="45" fillId="0" borderId="3" xfId="2289" applyNumberFormat="1" applyFont="1" applyBorder="1" applyAlignment="1">
      <alignment horizontal="center" vertical="center"/>
    </xf>
    <xf numFmtId="0" fontId="156" fillId="0" borderId="0" xfId="2289" applyFont="1" applyAlignment="1">
      <alignment horizontal="center" vertical="center"/>
    </xf>
    <xf numFmtId="281" fontId="158" fillId="0" borderId="0" xfId="2289" applyNumberFormat="1" applyFont="1" applyAlignment="1">
      <alignment horizontal="left" vertical="center"/>
    </xf>
    <xf numFmtId="282" fontId="45" fillId="0" borderId="0" xfId="2289" applyNumberFormat="1" applyFont="1" applyAlignment="1">
      <alignment horizontal="left" vertical="center" shrinkToFit="1"/>
    </xf>
    <xf numFmtId="281" fontId="45" fillId="0" borderId="0" xfId="2289" applyNumberFormat="1" applyFont="1" applyAlignment="1">
      <alignment horizontal="left" vertical="center" shrinkToFit="1"/>
    </xf>
    <xf numFmtId="0" fontId="158" fillId="0" borderId="0" xfId="2289" applyFont="1" applyAlignment="1">
      <alignment vertical="center"/>
    </xf>
    <xf numFmtId="0" fontId="13" fillId="7" borderId="75" xfId="2279" applyFont="1" applyFill="1" applyBorder="1" applyAlignment="1">
      <alignment horizontal="center" vertical="center"/>
    </xf>
    <xf numFmtId="0" fontId="13" fillId="7" borderId="76" xfId="2279" applyFont="1" applyFill="1" applyBorder="1" applyAlignment="1">
      <alignment horizontal="center" vertical="center"/>
    </xf>
    <xf numFmtId="0" fontId="13" fillId="7" borderId="77" xfId="2279" applyFont="1" applyFill="1" applyBorder="1" applyAlignment="1">
      <alignment horizontal="center" vertical="center"/>
    </xf>
    <xf numFmtId="0" fontId="13" fillId="7" borderId="27" xfId="2279" applyFont="1" applyFill="1" applyBorder="1" applyAlignment="1">
      <alignment horizontal="center" vertical="center"/>
    </xf>
    <xf numFmtId="0" fontId="93" fillId="7" borderId="78" xfId="2279" applyFont="1" applyFill="1" applyBorder="1" applyAlignment="1">
      <alignment horizontal="center" vertical="center"/>
    </xf>
    <xf numFmtId="0" fontId="93" fillId="7" borderId="79" xfId="2279" applyFont="1" applyFill="1" applyBorder="1" applyAlignment="1">
      <alignment horizontal="center" vertical="center"/>
    </xf>
    <xf numFmtId="0" fontId="13" fillId="7" borderId="80" xfId="2279" applyFont="1" applyFill="1" applyBorder="1" applyAlignment="1">
      <alignment horizontal="center" vertical="center"/>
    </xf>
    <xf numFmtId="0" fontId="13" fillId="7" borderId="81" xfId="2279" applyFont="1" applyFill="1" applyBorder="1" applyAlignment="1">
      <alignment horizontal="center" vertical="center"/>
    </xf>
  </cellXfs>
  <cellStyles count="2323">
    <cellStyle name=" " xfId="1" xr:uid="{00000000-0005-0000-0000-000000000000}"/>
    <cellStyle name=" _(조도계산서)-080226" xfId="2" xr:uid="{00000000-0005-0000-0000-000001000000}"/>
    <cellStyle name=" _(조도계산서_잔여분)-080508" xfId="3" xr:uid="{00000000-0005-0000-0000-000002000000}"/>
    <cellStyle name=" _(조도계산서_총괄)-080508" xfId="4" xr:uid="{00000000-0005-0000-0000-000003000000}"/>
    <cellStyle name=" _080325사직운동장R2" xfId="5" xr:uid="{00000000-0005-0000-0000-000004000000}"/>
    <cellStyle name=" _091020-반천일반산업(상수도)전기내역서-1" xfId="6" xr:uid="{00000000-0005-0000-0000-000005000000}"/>
    <cellStyle name=" _2009년 보완 감시,제어장치 설계서_Rev1(7-2)" xfId="7" xr:uid="{00000000-0005-0000-0000-000006000000}"/>
    <cellStyle name=" _97연말" xfId="8" xr:uid="{00000000-0005-0000-0000-000007000000}"/>
    <cellStyle name=" _97연말_(조도계산서)-080226" xfId="9" xr:uid="{00000000-0005-0000-0000-000008000000}"/>
    <cellStyle name=" _97연말_(조도계산서_잔여분)-080508" xfId="10" xr:uid="{00000000-0005-0000-0000-000009000000}"/>
    <cellStyle name=" _97연말_(조도계산서_총괄)-080508" xfId="11" xr:uid="{00000000-0005-0000-0000-00000A000000}"/>
    <cellStyle name=" _97연말_080325사직운동장R2" xfId="12" xr:uid="{00000000-0005-0000-0000-00000B000000}"/>
    <cellStyle name=" _97연말_091020-반천일반산업(상수도)전기내역서-1" xfId="13" xr:uid="{00000000-0005-0000-0000-00000C000000}"/>
    <cellStyle name=" _97연말_2009년 보완 감시,제어장치 설계서_Rev1(7-2)" xfId="14" xr:uid="{00000000-0005-0000-0000-00000D000000}"/>
    <cellStyle name=" _97연말_고형화설비 설계서_최종" xfId="15" xr:uid="{00000000-0005-0000-0000-00000E000000}"/>
    <cellStyle name=" _97연말_내역서(수정)" xfId="16" xr:uid="{00000000-0005-0000-0000-00000F000000}"/>
    <cellStyle name=" _97연말_덕천지소내역서(20080314)" xfId="17" xr:uid="{00000000-0005-0000-0000-000010000000}"/>
    <cellStyle name=" _97연말_동구청(초량1지하차도)" xfId="18" xr:uid="{00000000-0005-0000-0000-000011000000}"/>
    <cellStyle name=" _97연말_동천배수펌프장CCTV내역" xfId="19" xr:uid="{00000000-0005-0000-0000-000012000000}"/>
    <cellStyle name=" _97연말_명장정수장 밸브구동기 설치_기계_090713" xfId="20" xr:uid="{00000000-0005-0000-0000-000013000000}"/>
    <cellStyle name=" _97연말_물금취수장 감시시스템 이설공사내역서" xfId="21" xr:uid="{00000000-0005-0000-0000-000014000000}"/>
    <cellStyle name=" _97연말_물금취수장 감시시스템 이설공사내역서_2009년 보완 감시,제어장치 설계서_Rev1(7-2)" xfId="22" xr:uid="{00000000-0005-0000-0000-000015000000}"/>
    <cellStyle name=" _97연말_백운포펌프장-전기내역서-맨홀2펌프" xfId="23" xr:uid="{00000000-0005-0000-0000-000016000000}"/>
    <cellStyle name=" _97연말_사량도(계장내역서)0916수정" xfId="24" xr:uid="{00000000-0005-0000-0000-000017000000}"/>
    <cellStyle name=" _97연말_생곡탈취설비 수위계외 2종교체" xfId="25" xr:uid="{00000000-0005-0000-0000-000018000000}"/>
    <cellStyle name=" _97연말_실행내역서_090121" xfId="26" xr:uid="{00000000-0005-0000-0000-000019000000}"/>
    <cellStyle name=" _97연말_천성가압장 전기공사" xfId="27" xr:uid="{00000000-0005-0000-0000-00001A000000}"/>
    <cellStyle name=" _97연말_해운대 좌동 KCC 스위첸 공동주택 신축공사_REV3_081112" xfId="28" xr:uid="{00000000-0005-0000-0000-00001B000000}"/>
    <cellStyle name=" _97연말_회동수원지기자재내역서" xfId="29" xr:uid="{00000000-0005-0000-0000-00001C000000}"/>
    <cellStyle name=" _97연말_회동수원지기자재내역서_2009년 보완 감시,제어장치 설계서_Rev1(7-2)" xfId="30" xr:uid="{00000000-0005-0000-0000-00001D000000}"/>
    <cellStyle name=" _97연말_회동수원지수전설비이설공사(분리2)" xfId="31" xr:uid="{00000000-0005-0000-0000-00001E000000}"/>
    <cellStyle name=" _97연말1" xfId="32" xr:uid="{00000000-0005-0000-0000-00001F000000}"/>
    <cellStyle name=" _97연말1_(조도계산서)-080226" xfId="33" xr:uid="{00000000-0005-0000-0000-000020000000}"/>
    <cellStyle name=" _97연말1_(조도계산서_잔여분)-080508" xfId="34" xr:uid="{00000000-0005-0000-0000-000021000000}"/>
    <cellStyle name=" _97연말1_(조도계산서_총괄)-080508" xfId="35" xr:uid="{00000000-0005-0000-0000-000022000000}"/>
    <cellStyle name=" _97연말1_080325사직운동장R2" xfId="36" xr:uid="{00000000-0005-0000-0000-000023000000}"/>
    <cellStyle name=" _97연말1_091020-반천일반산업(상수도)전기내역서-1" xfId="37" xr:uid="{00000000-0005-0000-0000-000024000000}"/>
    <cellStyle name=" _97연말1_2009년 보완 감시,제어장치 설계서_Rev1(7-2)" xfId="38" xr:uid="{00000000-0005-0000-0000-000025000000}"/>
    <cellStyle name=" _97연말1_고형화설비 설계서_최종" xfId="39" xr:uid="{00000000-0005-0000-0000-000026000000}"/>
    <cellStyle name=" _97연말1_내역서(수정)" xfId="40" xr:uid="{00000000-0005-0000-0000-000027000000}"/>
    <cellStyle name=" _97연말1_덕천지소내역서(20080314)" xfId="41" xr:uid="{00000000-0005-0000-0000-000028000000}"/>
    <cellStyle name=" _97연말1_동구청(초량1지하차도)" xfId="42" xr:uid="{00000000-0005-0000-0000-000029000000}"/>
    <cellStyle name=" _97연말1_동천배수펌프장CCTV내역" xfId="43" xr:uid="{00000000-0005-0000-0000-00002A000000}"/>
    <cellStyle name=" _97연말1_명장정수장 밸브구동기 설치_기계_090713" xfId="44" xr:uid="{00000000-0005-0000-0000-00002B000000}"/>
    <cellStyle name=" _97연말1_물금취수장 감시시스템 이설공사내역서" xfId="45" xr:uid="{00000000-0005-0000-0000-00002C000000}"/>
    <cellStyle name=" _97연말1_물금취수장 감시시스템 이설공사내역서_2009년 보완 감시,제어장치 설계서_Rev1(7-2)" xfId="46" xr:uid="{00000000-0005-0000-0000-00002D000000}"/>
    <cellStyle name=" _97연말1_백운포펌프장-전기내역서-맨홀2펌프" xfId="47" xr:uid="{00000000-0005-0000-0000-00002E000000}"/>
    <cellStyle name=" _97연말1_사량도(계장내역서)0916수정" xfId="48" xr:uid="{00000000-0005-0000-0000-00002F000000}"/>
    <cellStyle name=" _97연말1_생곡탈취설비 수위계외 2종교체" xfId="49" xr:uid="{00000000-0005-0000-0000-000030000000}"/>
    <cellStyle name=" _97연말1_실행내역서_090121" xfId="50" xr:uid="{00000000-0005-0000-0000-000031000000}"/>
    <cellStyle name=" _97연말1_천성가압장 전기공사" xfId="51" xr:uid="{00000000-0005-0000-0000-000032000000}"/>
    <cellStyle name=" _97연말1_해운대 좌동 KCC 스위첸 공동주택 신축공사_REV3_081112" xfId="52" xr:uid="{00000000-0005-0000-0000-000033000000}"/>
    <cellStyle name=" _97연말1_회동수원지기자재내역서" xfId="53" xr:uid="{00000000-0005-0000-0000-000034000000}"/>
    <cellStyle name=" _97연말1_회동수원지기자재내역서_2009년 보완 감시,제어장치 설계서_Rev1(7-2)" xfId="54" xr:uid="{00000000-0005-0000-0000-000035000000}"/>
    <cellStyle name=" _97연말1_회동수원지수전설비이설공사(분리2)" xfId="55" xr:uid="{00000000-0005-0000-0000-000036000000}"/>
    <cellStyle name=" _Book1" xfId="56" xr:uid="{00000000-0005-0000-0000-000037000000}"/>
    <cellStyle name=" _Book1_(조도계산서)-080226" xfId="57" xr:uid="{00000000-0005-0000-0000-000038000000}"/>
    <cellStyle name=" _Book1_(조도계산서_잔여분)-080508" xfId="58" xr:uid="{00000000-0005-0000-0000-000039000000}"/>
    <cellStyle name=" _Book1_(조도계산서_총괄)-080508" xfId="59" xr:uid="{00000000-0005-0000-0000-00003A000000}"/>
    <cellStyle name=" _Book1_080325사직운동장R2" xfId="60" xr:uid="{00000000-0005-0000-0000-00003B000000}"/>
    <cellStyle name=" _Book1_091020-반천일반산업(상수도)전기내역서-1" xfId="61" xr:uid="{00000000-0005-0000-0000-00003C000000}"/>
    <cellStyle name=" _Book1_2009년 보완 감시,제어장치 설계서_Rev1(7-2)" xfId="62" xr:uid="{00000000-0005-0000-0000-00003D000000}"/>
    <cellStyle name=" _Book1_고형화설비 설계서_최종" xfId="63" xr:uid="{00000000-0005-0000-0000-00003E000000}"/>
    <cellStyle name=" _Book1_내역서(수정)" xfId="64" xr:uid="{00000000-0005-0000-0000-00003F000000}"/>
    <cellStyle name=" _Book1_덕천지소내역서(20080314)" xfId="65" xr:uid="{00000000-0005-0000-0000-000040000000}"/>
    <cellStyle name=" _Book1_동구청(초량1지하차도)" xfId="66" xr:uid="{00000000-0005-0000-0000-000041000000}"/>
    <cellStyle name=" _Book1_동천배수펌프장CCTV내역" xfId="67" xr:uid="{00000000-0005-0000-0000-000042000000}"/>
    <cellStyle name=" _Book1_명장정수장 밸브구동기 설치_기계_090713" xfId="68" xr:uid="{00000000-0005-0000-0000-000043000000}"/>
    <cellStyle name=" _Book1_물금취수장 감시시스템 이설공사내역서" xfId="69" xr:uid="{00000000-0005-0000-0000-000044000000}"/>
    <cellStyle name=" _Book1_물금취수장 감시시스템 이설공사내역서_2009년 보완 감시,제어장치 설계서_Rev1(7-2)" xfId="70" xr:uid="{00000000-0005-0000-0000-000045000000}"/>
    <cellStyle name=" _Book1_백운포펌프장-전기내역서-맨홀2펌프" xfId="71" xr:uid="{00000000-0005-0000-0000-000046000000}"/>
    <cellStyle name=" _Book1_사량도(계장내역서)0916수정" xfId="72" xr:uid="{00000000-0005-0000-0000-000047000000}"/>
    <cellStyle name=" _Book1_생곡탈취설비 수위계외 2종교체" xfId="73" xr:uid="{00000000-0005-0000-0000-000048000000}"/>
    <cellStyle name=" _Book1_실행내역서_090121" xfId="74" xr:uid="{00000000-0005-0000-0000-000049000000}"/>
    <cellStyle name=" _Book1_천성가압장 전기공사" xfId="75" xr:uid="{00000000-0005-0000-0000-00004A000000}"/>
    <cellStyle name=" _Book1_해운대 좌동 KCC 스위첸 공동주택 신축공사_REV3_081112" xfId="76" xr:uid="{00000000-0005-0000-0000-00004B000000}"/>
    <cellStyle name=" _Book1_회동수원지기자재내역서" xfId="77" xr:uid="{00000000-0005-0000-0000-00004C000000}"/>
    <cellStyle name=" _Book1_회동수원지기자재내역서_2009년 보완 감시,제어장치 설계서_Rev1(7-2)" xfId="78" xr:uid="{00000000-0005-0000-0000-00004D000000}"/>
    <cellStyle name=" _Book1_회동수원지수전설비이설공사(분리2)" xfId="79" xr:uid="{00000000-0005-0000-0000-00004E000000}"/>
    <cellStyle name=" _고형화설비 설계서_최종" xfId="80" xr:uid="{00000000-0005-0000-0000-00004F000000}"/>
    <cellStyle name=" _내역서(수정)" xfId="81" xr:uid="{00000000-0005-0000-0000-000050000000}"/>
    <cellStyle name=" _덕천지소내역서(20080314)" xfId="82" xr:uid="{00000000-0005-0000-0000-000051000000}"/>
    <cellStyle name=" _동구청(초량1지하차도)" xfId="83" xr:uid="{00000000-0005-0000-0000-000052000000}"/>
    <cellStyle name=" _동천배수펌프장CCTV내역" xfId="84" xr:uid="{00000000-0005-0000-0000-000053000000}"/>
    <cellStyle name=" _명장정수장 밸브구동기 설치_기계_090713" xfId="85" xr:uid="{00000000-0005-0000-0000-000054000000}"/>
    <cellStyle name=" _물금취수장 감시시스템 이설공사내역서" xfId="86" xr:uid="{00000000-0005-0000-0000-000055000000}"/>
    <cellStyle name=" _물금취수장 감시시스템 이설공사내역서_2009년 보완 감시,제어장치 설계서_Rev1(7-2)" xfId="87" xr:uid="{00000000-0005-0000-0000-000056000000}"/>
    <cellStyle name=" _백운포펌프장-전기내역서-맨홀2펌프" xfId="88" xr:uid="{00000000-0005-0000-0000-000057000000}"/>
    <cellStyle name=" _사량도(계장내역서)0916수정" xfId="89" xr:uid="{00000000-0005-0000-0000-000058000000}"/>
    <cellStyle name=" _생곡탈취설비 수위계외 2종교체" xfId="90" xr:uid="{00000000-0005-0000-0000-000059000000}"/>
    <cellStyle name=" _실행내역서_090121" xfId="91" xr:uid="{00000000-0005-0000-0000-00005A000000}"/>
    <cellStyle name=" _천성가압장 전기공사" xfId="92" xr:uid="{00000000-0005-0000-0000-00005B000000}"/>
    <cellStyle name=" _해운대 좌동 KCC 스위첸 공동주택 신축공사_REV3_081112" xfId="93" xr:uid="{00000000-0005-0000-0000-00005C000000}"/>
    <cellStyle name=" _회동수원지기자재내역서" xfId="94" xr:uid="{00000000-0005-0000-0000-00005D000000}"/>
    <cellStyle name=" _회동수원지기자재내역서_2009년 보완 감시,제어장치 설계서_Rev1(7-2)" xfId="95" xr:uid="{00000000-0005-0000-0000-00005E000000}"/>
    <cellStyle name=" _회동수원지수전설비이설공사(분리2)" xfId="96" xr:uid="{00000000-0005-0000-0000-00005F000000}"/>
    <cellStyle name="&quot;" xfId="97" xr:uid="{00000000-0005-0000-0000-000060000000}"/>
    <cellStyle name="&quot;큰제목&quot;" xfId="98" xr:uid="{00000000-0005-0000-0000-000061000000}"/>
    <cellStyle name="#" xfId="99" xr:uid="{00000000-0005-0000-0000-000062000000}"/>
    <cellStyle name="#,##0" xfId="100" xr:uid="{00000000-0005-0000-0000-000063000000}"/>
    <cellStyle name="#,##0.0" xfId="101" xr:uid="{00000000-0005-0000-0000-000064000000}"/>
    <cellStyle name="#,##0.00" xfId="102" xr:uid="{00000000-0005-0000-0000-000065000000}"/>
    <cellStyle name="#,##0.000" xfId="103" xr:uid="{00000000-0005-0000-0000-000066000000}"/>
    <cellStyle name="#,##0_금강병원,장례식장(주)경동" xfId="104" xr:uid="{00000000-0005-0000-0000-000067000000}"/>
    <cellStyle name="$" xfId="105" xr:uid="{00000000-0005-0000-0000-000068000000}"/>
    <cellStyle name="$_0008금감원통합감독검사정보시스템" xfId="106" xr:uid="{00000000-0005-0000-0000-000069000000}"/>
    <cellStyle name="$_0009김포공항LED교체공사(광일)" xfId="107" xr:uid="{00000000-0005-0000-0000-00006A000000}"/>
    <cellStyle name="$_0011KIST소각설비제작설치" xfId="108" xr:uid="{00000000-0005-0000-0000-00006B000000}"/>
    <cellStyle name="$_0011긴급전화기정산(99년형광일)" xfId="109" xr:uid="{00000000-0005-0000-0000-00006C000000}"/>
    <cellStyle name="$_0011부산종합경기장전광판" xfId="110" xr:uid="{00000000-0005-0000-0000-00006D000000}"/>
    <cellStyle name="$_0012문화유적지표석제작설치" xfId="111" xr:uid="{00000000-0005-0000-0000-00006E000000}"/>
    <cellStyle name="$_0102국제조명신공항분수조명" xfId="112" xr:uid="{00000000-0005-0000-0000-00006F000000}"/>
    <cellStyle name="$_0103회전식현수막게시대제작설치" xfId="113" xr:uid="{00000000-0005-0000-0000-000070000000}"/>
    <cellStyle name="$_0104포항시침출수처리시스템" xfId="114" xr:uid="{00000000-0005-0000-0000-000071000000}"/>
    <cellStyle name="$_0105담배자판기개조원가" xfId="115" xr:uid="{00000000-0005-0000-0000-000072000000}"/>
    <cellStyle name="$_0106LG인버터냉난방기제작-1" xfId="116" xr:uid="{00000000-0005-0000-0000-000073000000}"/>
    <cellStyle name="$_0107광전송장비구매설치" xfId="117" xr:uid="{00000000-0005-0000-0000-000074000000}"/>
    <cellStyle name="$_0107도공IBS설비SW부문(참조)" xfId="118" xr:uid="{00000000-0005-0000-0000-000075000000}"/>
    <cellStyle name="$_0107문화재복원용목재-8월6일" xfId="119" xr:uid="{00000000-0005-0000-0000-000076000000}"/>
    <cellStyle name="$_0107포천영중수배전반(제조,설치)" xfId="120" xr:uid="{00000000-0005-0000-0000-000077000000}"/>
    <cellStyle name="$_0108농기반미곡건조기제작설치" xfId="121" xr:uid="{00000000-0005-0000-0000-000078000000}"/>
    <cellStyle name="$_0108담배인삼공사영업춘추복" xfId="122" xr:uid="{00000000-0005-0000-0000-000079000000}"/>
    <cellStyle name="$_0108한국전기교통-LED교통신호등((원본))" xfId="123" xr:uid="{00000000-0005-0000-0000-00007A000000}"/>
    <cellStyle name="$_0111해양수산부등명기제작" xfId="124" xr:uid="{00000000-0005-0000-0000-00007B000000}"/>
    <cellStyle name="$_0111핸디소프트-전자표준문서시스템" xfId="125" xr:uid="{00000000-0005-0000-0000-00007C000000}"/>
    <cellStyle name="$_0112금감원사무자동화시스템" xfId="126" xr:uid="{00000000-0005-0000-0000-00007D000000}"/>
    <cellStyle name="$_0112수도권매립지SW원가" xfId="127" xr:uid="{00000000-0005-0000-0000-00007E000000}"/>
    <cellStyle name="$_0112중고원-HRD종합정보망구축(完)" xfId="128" xr:uid="{00000000-0005-0000-0000-00007F000000}"/>
    <cellStyle name="$_0201종합예술회관의자제작설치-1" xfId="129" xr:uid="{00000000-0005-0000-0000-000080000000}"/>
    <cellStyle name="$_0202마사회근무복" xfId="130" xr:uid="{00000000-0005-0000-0000-000081000000}"/>
    <cellStyle name="$_0202부경교재-승강칠판" xfId="131" xr:uid="{00000000-0005-0000-0000-000082000000}"/>
    <cellStyle name="$_0204한국석묘납골함-1규격" xfId="132" xr:uid="{00000000-0005-0000-0000-000083000000}"/>
    <cellStyle name="$_0206금감원금융정보교환망재구축" xfId="133" xr:uid="{00000000-0005-0000-0000-000084000000}"/>
    <cellStyle name="$_0206정통부수납장표기기제작설치" xfId="134" xr:uid="{00000000-0005-0000-0000-000085000000}"/>
    <cellStyle name="$_0207담배인삼공사-담요" xfId="135" xr:uid="{00000000-0005-0000-0000-000086000000}"/>
    <cellStyle name="$_0208레비텍-다층여과기설계변경" xfId="136" xr:uid="{00000000-0005-0000-0000-000087000000}"/>
    <cellStyle name="$_0209이산화염소발생기-설치(50K)" xfId="137" xr:uid="{00000000-0005-0000-0000-000088000000}"/>
    <cellStyle name="$_0210현대정보기술-TD이중계" xfId="138" xr:uid="{00000000-0005-0000-0000-000089000000}"/>
    <cellStyle name="$_0211조달청-#1대북지원사업정산(1월7일)" xfId="139" xr:uid="{00000000-0005-0000-0000-00008A000000}"/>
    <cellStyle name="$_0212금감원-법규정보시스템(完)" xfId="140" xr:uid="{00000000-0005-0000-0000-00008B000000}"/>
    <cellStyle name="$_0301교통방송-CCTV유지보수" xfId="141" xr:uid="{00000000-0005-0000-0000-00008C000000}"/>
    <cellStyle name="$_0302인천경찰청-무인단속기위탁관리" xfId="142" xr:uid="{00000000-0005-0000-0000-00008D000000}"/>
    <cellStyle name="$_0302조달청-대북지원2차(안성연)" xfId="143" xr:uid="{00000000-0005-0000-0000-00008E000000}"/>
    <cellStyle name="$_0302조달청-대북지원2차(최수현)" xfId="144" xr:uid="{00000000-0005-0000-0000-00008F000000}"/>
    <cellStyle name="$_0302표준문서-쌍용정보통신(신)" xfId="145" xr:uid="{00000000-0005-0000-0000-000090000000}"/>
    <cellStyle name="$_0304소프트파워-정부표준전자문서시스템" xfId="146" xr:uid="{00000000-0005-0000-0000-000091000000}"/>
    <cellStyle name="$_0304소프트파워-정부표준전자문서시스템(完)" xfId="147" xr:uid="{00000000-0005-0000-0000-000092000000}"/>
    <cellStyle name="$_0304철도청-주변환장치-1" xfId="148" xr:uid="{00000000-0005-0000-0000-000093000000}"/>
    <cellStyle name="$_0305금감원-금융통계정보시스템구축(完)" xfId="149" xr:uid="{00000000-0005-0000-0000-000094000000}"/>
    <cellStyle name="$_0305제낭조합-면범포지" xfId="150" xr:uid="{00000000-0005-0000-0000-000095000000}"/>
    <cellStyle name="$_0306제낭공업협동조합-면범포지원단(경비까지)" xfId="151" xr:uid="{00000000-0005-0000-0000-000096000000}"/>
    <cellStyle name="$_0307경찰청-무인교통단속표준SW개발용역(完)" xfId="152" xr:uid="{00000000-0005-0000-0000-000097000000}"/>
    <cellStyle name="$_0308조달청-#8대북지원사업정산" xfId="153" xr:uid="{00000000-0005-0000-0000-000098000000}"/>
    <cellStyle name="$_0309두합크린텍-설치원가" xfId="154" xr:uid="{00000000-0005-0000-0000-000099000000}"/>
    <cellStyle name="$_0309조달청-#9대북지원사업정산" xfId="155" xr:uid="{00000000-0005-0000-0000-00009A000000}"/>
    <cellStyle name="$_0310여주상수도-탈수기(유천ENG)" xfId="156" xr:uid="{00000000-0005-0000-0000-00009B000000}"/>
    <cellStyle name="$_0311대기해양작업시간" xfId="157" xr:uid="{00000000-0005-0000-0000-00009C000000}"/>
    <cellStyle name="$_0311대기해양중형등명기" xfId="158" xr:uid="{00000000-0005-0000-0000-00009D000000}"/>
    <cellStyle name="$_0312국민체육진흥공단-전기부문" xfId="159" xr:uid="{00000000-0005-0000-0000-00009E000000}"/>
    <cellStyle name="$_0312대기해양-중형등명기제작설치" xfId="160" xr:uid="{00000000-0005-0000-0000-00009F000000}"/>
    <cellStyle name="$_0312라이준-칼라아스콘4규격" xfId="161" xr:uid="{00000000-0005-0000-0000-0000A0000000}"/>
    <cellStyle name="$_0401집진기프로그램SW개발비산정" xfId="162" xr:uid="{00000000-0005-0000-0000-0000A1000000}"/>
    <cellStyle name="$_0404도로공사-전자지불(SW부문)" xfId="163" xr:uid="{00000000-0005-0000-0000-0000A2000000}"/>
    <cellStyle name="$_2001-06조달청신성-한냉지형" xfId="164" xr:uid="{00000000-0005-0000-0000-0000A3000000}"/>
    <cellStyle name="$_2002-03경찰대학-졸업식" xfId="165" xr:uid="{00000000-0005-0000-0000-0000A4000000}"/>
    <cellStyle name="$_2002-03경찰청-경찰표지장" xfId="166" xr:uid="{00000000-0005-0000-0000-0000A5000000}"/>
    <cellStyle name="$_2002-03반디-가로등(열주형)" xfId="167" xr:uid="{00000000-0005-0000-0000-0000A6000000}"/>
    <cellStyle name="$_2002-03신화전자-감지기" xfId="168" xr:uid="{00000000-0005-0000-0000-0000A7000000}"/>
    <cellStyle name="$_2002-04강원랜드-슬러트머신" xfId="169" xr:uid="{00000000-0005-0000-0000-0000A8000000}"/>
    <cellStyle name="$_2002-04메가컴-외주무대" xfId="170" xr:uid="{00000000-0005-0000-0000-0000A9000000}"/>
    <cellStyle name="$_2002-04엘지애드-무대" xfId="171" xr:uid="{00000000-0005-0000-0000-0000AA000000}"/>
    <cellStyle name="$_2002-05강원랜드-슬러트머신(넥스터)" xfId="172" xr:uid="{00000000-0005-0000-0000-0000AB000000}"/>
    <cellStyle name="$_2002-05경기경찰청-냉온수기공사" xfId="173" xr:uid="{00000000-0005-0000-0000-0000AC000000}"/>
    <cellStyle name="$_2002-05대통령비서실-카페트" xfId="174" xr:uid="{00000000-0005-0000-0000-0000AD000000}"/>
    <cellStyle name="$_2002결과표" xfId="175" xr:uid="{00000000-0005-0000-0000-0000AE000000}"/>
    <cellStyle name="$_2002결과표1" xfId="176" xr:uid="{00000000-0005-0000-0000-0000AF000000}"/>
    <cellStyle name="$_2003-01정일사-표창5종" xfId="177" xr:uid="{00000000-0005-0000-0000-0000B0000000}"/>
    <cellStyle name="$_db진흥" xfId="178" xr:uid="{00000000-0005-0000-0000-0000B1000000}"/>
    <cellStyle name="$_Pilot플랜트-계변경" xfId="179" xr:uid="{00000000-0005-0000-0000-0000B2000000}"/>
    <cellStyle name="$_Pilot플랜트이전설치-변경최종" xfId="180" xr:uid="{00000000-0005-0000-0000-0000B3000000}"/>
    <cellStyle name="$_SE40" xfId="181" xr:uid="{00000000-0005-0000-0000-0000B4000000}"/>
    <cellStyle name="$_SW(케이비)" xfId="182" xr:uid="{00000000-0005-0000-0000-0000B5000000}"/>
    <cellStyle name="$_간지,목차,페이지,표지" xfId="183" xr:uid="{00000000-0005-0000-0000-0000B6000000}"/>
    <cellStyle name="$_견적2" xfId="184" xr:uid="{00000000-0005-0000-0000-0000B7000000}"/>
    <cellStyle name="$_경찰청-근무,기동복" xfId="185" xr:uid="{00000000-0005-0000-0000-0000B8000000}"/>
    <cellStyle name="$_공사일반관리비양식" xfId="186" xr:uid="{00000000-0005-0000-0000-0000B9000000}"/>
    <cellStyle name="$_기아" xfId="187" xr:uid="{00000000-0005-0000-0000-0000BA000000}"/>
    <cellStyle name="$_기초공사" xfId="188" xr:uid="{00000000-0005-0000-0000-0000BB000000}"/>
    <cellStyle name="$_네인텍정보기술-회로카드(수현)" xfId="189" xr:uid="{00000000-0005-0000-0000-0000BC000000}"/>
    <cellStyle name="$_대기해양노무비" xfId="190" xr:uid="{00000000-0005-0000-0000-0000BD000000}"/>
    <cellStyle name="$_대북자재8월분" xfId="191" xr:uid="{00000000-0005-0000-0000-0000BE000000}"/>
    <cellStyle name="$_대북자재8월분-1" xfId="192" xr:uid="{00000000-0005-0000-0000-0000BF000000}"/>
    <cellStyle name="$_도로공사MM" xfId="193" xr:uid="{00000000-0005-0000-0000-0000C0000000}"/>
    <cellStyle name="$_도로공사tcssw" xfId="194" xr:uid="{00000000-0005-0000-0000-0000C1000000}"/>
    <cellStyle name="$_동산용사촌수현(원본)" xfId="195" xr:uid="{00000000-0005-0000-0000-0000C2000000}"/>
    <cellStyle name="$_백제군사전시1" xfId="196" xr:uid="{00000000-0005-0000-0000-0000C3000000}"/>
    <cellStyle name="$_수초제거기(대양기계)" xfId="197" xr:uid="{00000000-0005-0000-0000-0000C4000000}"/>
    <cellStyle name="$_시설용역" xfId="198" xr:uid="{00000000-0005-0000-0000-0000C5000000}"/>
    <cellStyle name="$_오리엔탈" xfId="199" xr:uid="{00000000-0005-0000-0000-0000C6000000}"/>
    <cellStyle name="$_원본 - 한국전기교통-개선형신호등 4종" xfId="200" xr:uid="{00000000-0005-0000-0000-0000C7000000}"/>
    <cellStyle name="$_제경비율모음" xfId="201" xr:uid="{00000000-0005-0000-0000-0000C8000000}"/>
    <cellStyle name="$_제조원가" xfId="202" xr:uid="{00000000-0005-0000-0000-0000C9000000}"/>
    <cellStyle name="$_조달청-B판사천강교제작(최종본)" xfId="203" xr:uid="{00000000-0005-0000-0000-0000CA000000}"/>
    <cellStyle name="$_조달청-대북지원3차(최수현)" xfId="204" xr:uid="{00000000-0005-0000-0000-0000CB000000}"/>
    <cellStyle name="$_조달청-대북지원4차(최수현)" xfId="205" xr:uid="{00000000-0005-0000-0000-0000CC000000}"/>
    <cellStyle name="$_조달청-대북지원5차(최수현)" xfId="206" xr:uid="{00000000-0005-0000-0000-0000CD000000}"/>
    <cellStyle name="$_조달청-대북지원6차(번호)" xfId="207" xr:uid="{00000000-0005-0000-0000-0000CE000000}"/>
    <cellStyle name="$_조달청-대북지원6차(최수현)" xfId="208" xr:uid="{00000000-0005-0000-0000-0000CF000000}"/>
    <cellStyle name="$_조달청-대북지원7차(최수현)" xfId="209" xr:uid="{00000000-0005-0000-0000-0000D0000000}"/>
    <cellStyle name="$_조달청-대북지원8차(최수현)" xfId="210" xr:uid="{00000000-0005-0000-0000-0000D1000000}"/>
    <cellStyle name="$_조달청-대북지원9차(최수현)" xfId="211" xr:uid="{00000000-0005-0000-0000-0000D2000000}"/>
    <cellStyle name="$_중앙선관위(투표,개표)" xfId="212" xr:uid="{00000000-0005-0000-0000-0000D3000000}"/>
    <cellStyle name="$_중앙선관위(투표,개표)-사본" xfId="213" xr:uid="{00000000-0005-0000-0000-0000D4000000}"/>
    <cellStyle name="$_철공가공조립" xfId="214" xr:uid="{00000000-0005-0000-0000-0000D5000000}"/>
    <cellStyle name="$_최종-한국전기교통-개선형신호등 4종(공수조정)" xfId="215" xr:uid="{00000000-0005-0000-0000-0000D6000000}"/>
    <cellStyle name="$_코솔라-제조원가" xfId="216" xr:uid="{00000000-0005-0000-0000-0000D7000000}"/>
    <cellStyle name="$_토지공사-간접비" xfId="217" xr:uid="{00000000-0005-0000-0000-0000D8000000}"/>
    <cellStyle name="$_한국도로공사" xfId="218" xr:uid="{00000000-0005-0000-0000-0000D9000000}"/>
    <cellStyle name="$_한전내역서-최종" xfId="219" xr:uid="{00000000-0005-0000-0000-0000DA000000}"/>
    <cellStyle name="(##.00)" xfId="220" xr:uid="{00000000-0005-0000-0000-0000DB000000}"/>
    <cellStyle name="(△콤마)" xfId="221" xr:uid="{00000000-0005-0000-0000-0000DC000000}"/>
    <cellStyle name="(백분율)" xfId="222" xr:uid="{00000000-0005-0000-0000-0000DD000000}"/>
    <cellStyle name="(콤마)" xfId="223" xr:uid="{00000000-0005-0000-0000-0000DE000000}"/>
    <cellStyle name="(표준)" xfId="224" xr:uid="{00000000-0005-0000-0000-0000DF000000}"/>
    <cellStyle name="?" xfId="225" xr:uid="{00000000-0005-0000-0000-0000E0000000}"/>
    <cellStyle name="?? [0]_????? " xfId="226" xr:uid="{00000000-0005-0000-0000-0000E1000000}"/>
    <cellStyle name="??&amp;O?&amp;H?_x0008__x000f__x0007_?_x0007__x0001__x0001_" xfId="227" xr:uid="{00000000-0005-0000-0000-0000E2000000}"/>
    <cellStyle name="??&amp;O?&amp;H?_x0008_??_x0007__x0001__x0001_" xfId="228" xr:uid="{00000000-0005-0000-0000-0000E3000000}"/>
    <cellStyle name="??&amp;O?&amp;H?_x0008__x000f__x0007_?_x0007__x0001__x0001_?_x0002_yyyyyyyyyyyyyyy_x0001_(_x0002_c_x0009_????yyyy????_x0007_??????????????????????????           ?????           ?????????_x000d_C:\WINDOWS\COUNTRY.SYS_x000d_??????????????????????????????????????????????????????????????????????????????????????????????" xfId="229" xr:uid="{00000000-0005-0000-0000-0000E4000000}"/>
    <cellStyle name="??&amp;O?&amp;H?_x0008__x000f__x0007_?_x0007__x0001__x0001_?_x0002__x0001_(_x0002_c_x0009_????????_x0007_??????????????????????????           ?????           ?????????_x000d_C:\WINDOWS\COUNTRY.SYS_x000d_??????????????????????????????????????????????????????????????????????????????????????????????" xfId="230" xr:uid="{00000000-0005-0000-0000-0000E5000000}"/>
    <cellStyle name="??&amp;쏗?뷐9_x0008__x0011__x0007_?_x0007__x0001__x0001_" xfId="231" xr:uid="{00000000-0005-0000-0000-0000E6000000}"/>
    <cellStyle name="???­ [0]_¸ð??¸·" xfId="232" xr:uid="{00000000-0005-0000-0000-0000E7000000}"/>
    <cellStyle name="???­_¸ð??¸·" xfId="233" xr:uid="{00000000-0005-0000-0000-0000E8000000}"/>
    <cellStyle name="???Ø_??¾÷º?º° ??°? " xfId="234" xr:uid="{00000000-0005-0000-0000-0000E9000000}"/>
    <cellStyle name="??_????? " xfId="235" xr:uid="{00000000-0005-0000-0000-0000EA000000}"/>
    <cellStyle name="?_x0002_nt?_x0002_ie?_x0002_de?_x0002_ b?_x0002_ch?_x0002_d ?_x0002_re?_x0002_ k?_x0002_we?_x0002_d_x0003_?_x0002_d_x000e_?_x0002_ _x0008_?_x0002__x000e_ ?_x0002_ ?_x0002_i`?_x0003_N_x0013_e?_x0003_'|'?_x0002_ve?_x0002_le?_x0002_s ?_x0002_i%?_x0005_gr秤e?_x0002_ a?_x0002_he?_x0002_on?_x0002_rt?_x0002_at?_x0002_e" xfId="236" xr:uid="{00000000-0005-0000-0000-0000EB000000}"/>
    <cellStyle name="?Þ¸¶ [0]_¸ð??¸·" xfId="237" xr:uid="{00000000-0005-0000-0000-0000EC000000}"/>
    <cellStyle name="?Þ¸¶_¸ð??¸·" xfId="238" xr:uid="{00000000-0005-0000-0000-0000ED000000}"/>
    <cellStyle name="?W?_laroux" xfId="239" xr:uid="{00000000-0005-0000-0000-0000EE000000}"/>
    <cellStyle name="?曹%U?&amp;H?_x0008_?s_x000a__x0007__x0001__x0001_" xfId="240" xr:uid="{00000000-0005-0000-0000-0000EF000000}"/>
    <cellStyle name="?珠??? " xfId="241" xr:uid="{00000000-0005-0000-0000-0000F0000000}"/>
    <cellStyle name="@_laroux" xfId="242" xr:uid="{00000000-0005-0000-0000-0000F1000000}"/>
    <cellStyle name="@_laroux_제트베인" xfId="243" xr:uid="{00000000-0005-0000-0000-0000F2000000}"/>
    <cellStyle name="@_laroux_제트베인_1" xfId="244" xr:uid="{00000000-0005-0000-0000-0000F3000000}"/>
    <cellStyle name="_(01-14)광양항인건비" xfId="245" xr:uid="{00000000-0005-0000-0000-0000F4000000}"/>
    <cellStyle name="_(간절곶-총괄)내역서_070604" xfId="246" xr:uid="{00000000-0005-0000-0000-0000F5000000}"/>
    <cellStyle name="_(금곡배수지)내역서-070503" xfId="247" xr:uid="{00000000-0005-0000-0000-0000F6000000}"/>
    <cellStyle name="_(남문지구)내역서07-1030" xfId="248" xr:uid="{00000000-0005-0000-0000-0000F7000000}"/>
    <cellStyle name="_(미음중계)내역서08-0421" xfId="249" xr:uid="{00000000-0005-0000-0000-0000F8000000}"/>
    <cellStyle name="_(연산배수지)CCTV내역서-070611" xfId="250" xr:uid="{00000000-0005-0000-0000-0000F9000000}"/>
    <cellStyle name="_(영종도-4공구)설계서0912" xfId="251" xr:uid="{00000000-0005-0000-0000-0000FA000000}"/>
    <cellStyle name="_(중계펌프장)내역서_071030" xfId="252" xr:uid="{00000000-0005-0000-0000-0000FB000000}"/>
    <cellStyle name="_(축산폐수)내역서-070714" xfId="253" xr:uid="{00000000-0005-0000-0000-0000FC000000}"/>
    <cellStyle name="_(평산)설계서_070522" xfId="254" xr:uid="{00000000-0005-0000-0000-0000FD000000}"/>
    <cellStyle name="_00 단가산출서 9호선,공항,공용" xfId="255" xr:uid="{00000000-0005-0000-0000-0000FE000000}"/>
    <cellStyle name="_01~02 1-1A,1B 구간 공사용 임시전력공사 내역서" xfId="256" xr:uid="{00000000-0005-0000-0000-0000FF000000}"/>
    <cellStyle name="_0106-06-007 금속 및 수장공사 단가견적- 대림" xfId="257" xr:uid="{00000000-0005-0000-0000-000000010000}"/>
    <cellStyle name="_02-02-P004 마가렛트호텔현설용물량" xfId="258" xr:uid="{00000000-0005-0000-0000-000001010000}"/>
    <cellStyle name="_02-02-P007 온양반도체" xfId="259" xr:uid="{00000000-0005-0000-0000-000002010000}"/>
    <cellStyle name="_02-03-P003 삼성전기 수원공장 전기공사" xfId="260" xr:uid="{00000000-0005-0000-0000-000003010000}"/>
    <cellStyle name="_02-03-P006 삼성전자2단지공사" xfId="261" xr:uid="{00000000-0005-0000-0000-000004010000}"/>
    <cellStyle name="_02-03-P007 아산페기물매립장" xfId="262" xr:uid="{00000000-0005-0000-0000-000005010000}"/>
    <cellStyle name="_02-03-P011-01 삼성전자2단지 폐수처리시설공사" xfId="263" xr:uid="{00000000-0005-0000-0000-000006010000}"/>
    <cellStyle name="_02-11-P002 서초 오피스텔신축전기공사" xfId="264" xr:uid="{00000000-0005-0000-0000-000007010000}"/>
    <cellStyle name="_030306 수도권폐가전설비" xfId="265" xr:uid="{00000000-0005-0000-0000-000008010000}"/>
    <cellStyle name="_030306의정부 홈플러스 내역서" xfId="266" xr:uid="{00000000-0005-0000-0000-000009010000}"/>
    <cellStyle name="_030321 수원공장전기공사." xfId="267" xr:uid="{00000000-0005-0000-0000-00000A010000}"/>
    <cellStyle name="_03-03-P003-01 수도권 전기계장내역서" xfId="268" xr:uid="{00000000-0005-0000-0000-00000B010000}"/>
    <cellStyle name="_03-03-P009 용역동 전기공사." xfId="269" xr:uid="{00000000-0005-0000-0000-00000C010000}"/>
    <cellStyle name="_03-03-P012-01 수원공장설계변경내역서" xfId="270" xr:uid="{00000000-0005-0000-0000-00000D010000}"/>
    <cellStyle name="_03-13-P013 우림양평역보보컨트리" xfId="271" xr:uid="{00000000-0005-0000-0000-00000E010000}"/>
    <cellStyle name="_03-13-P016 CGV 부천점전기고앗" xfId="272" xr:uid="{00000000-0005-0000-0000-00000F010000}"/>
    <cellStyle name="_06.내역서(경관설비공사)-설계비 변경(9월14일)" xfId="273" xr:uid="{00000000-0005-0000-0000-000010010000}"/>
    <cellStyle name="_060803-1" xfId="274" xr:uid="{00000000-0005-0000-0000-000011010000}"/>
    <cellStyle name="_07-02-P008 서초화재신축공사" xfId="275" xr:uid="{00000000-0005-0000-0000-000012010000}"/>
    <cellStyle name="_1. 원가조사서(R1)" xfId="276" xr:uid="{00000000-0005-0000-0000-000013010000}"/>
    <cellStyle name="_1.2경관조명공사 내역서(관급)" xfId="277" xr:uid="{00000000-0005-0000-0000-000014010000}"/>
    <cellStyle name="_1.홍은동1공구 가로등공사" xfId="278" xr:uid="{00000000-0005-0000-0000-000015010000}"/>
    <cellStyle name="_1220-원가조사-전자지불" xfId="279" xr:uid="{00000000-0005-0000-0000-000016010000}"/>
    <cellStyle name="_1차수정설계내역서(현장)" xfId="280" xr:uid="{00000000-0005-0000-0000-000017010000}"/>
    <cellStyle name="_1차수정설계내역서(현장)_2회기성내역서" xfId="281" xr:uid="{00000000-0005-0000-0000-000018010000}"/>
    <cellStyle name="_1차수정설계내역서(현장)_2회기성내역서_지급내역,조서,검사원-전기공사" xfId="282" xr:uid="{00000000-0005-0000-0000-000019010000}"/>
    <cellStyle name="_1차수정설계내역서(현장)_2회기성내역서_지급내역,조서,검사원-전기공사_북청3회양산기성내역(전기)051027" xfId="283" xr:uid="{00000000-0005-0000-0000-00001A010000}"/>
    <cellStyle name="_1차수정설계내역서(현장)_가시설공사(2차변경)" xfId="284" xr:uid="{00000000-0005-0000-0000-00001B010000}"/>
    <cellStyle name="_1차수정설계내역서(현장)_가시설공사(2차변경)_2회기성내역서" xfId="285" xr:uid="{00000000-0005-0000-0000-00001C010000}"/>
    <cellStyle name="_1차수정설계내역서(현장)_가시설공사(2차변경)_2회기성내역서_지급내역,조서,검사원-전기공사" xfId="286" xr:uid="{00000000-0005-0000-0000-00001D010000}"/>
    <cellStyle name="_1차수정설계내역서(현장)_가시설공사(2차변경)_2회기성내역서_지급내역,조서,검사원-전기공사_북청3회양산기성내역(전기)051027" xfId="287" xr:uid="{00000000-0005-0000-0000-00001E010000}"/>
    <cellStyle name="_1차수정설계내역서(현장)_가시설공사(2차변경)_지급내역,조서,검사원-전기공사" xfId="288" xr:uid="{00000000-0005-0000-0000-00001F010000}"/>
    <cellStyle name="_1차수정설계내역서(현장)_가시설공사(2차변경)_지급내역,조서,검사원-전기공사_1" xfId="289" xr:uid="{00000000-0005-0000-0000-000020010000}"/>
    <cellStyle name="_1차수정설계내역서(현장)_가시설공사(2차변경)_지급내역,조서,검사원-전기공사_1_북청3회양산기성내역(전기)051027" xfId="290" xr:uid="{00000000-0005-0000-0000-000021010000}"/>
    <cellStyle name="_1차수정설계내역서(현장)_가시설공사(2차변경)_지급내역,조서,검사원-전기공사_지급내역,조서,검사원-전기공사" xfId="291" xr:uid="{00000000-0005-0000-0000-000022010000}"/>
    <cellStyle name="_1차수정설계내역서(현장)_가시설공사(2차변경)_지급내역,조서,검사원-전기공사_지급내역,조서,검사원-전기공사_북청3회양산기성내역(전기)051027" xfId="292" xr:uid="{00000000-0005-0000-0000-000023010000}"/>
    <cellStyle name="_1차수정설계내역서(현장)_내역서" xfId="293" xr:uid="{00000000-0005-0000-0000-000024010000}"/>
    <cellStyle name="_1차수정설계내역서(현장)_내역서_2회기성내역서" xfId="294" xr:uid="{00000000-0005-0000-0000-000025010000}"/>
    <cellStyle name="_1차수정설계내역서(현장)_내역서_2회기성내역서_지급내역,조서,검사원-전기공사" xfId="295" xr:uid="{00000000-0005-0000-0000-000026010000}"/>
    <cellStyle name="_1차수정설계내역서(현장)_내역서_2회기성내역서_지급내역,조서,검사원-전기공사_북청3회양산기성내역(전기)051027" xfId="296" xr:uid="{00000000-0005-0000-0000-000027010000}"/>
    <cellStyle name="_1차수정설계내역서(현장)_내역서_지급내역,조서,검사원-전기공사" xfId="297" xr:uid="{00000000-0005-0000-0000-000028010000}"/>
    <cellStyle name="_1차수정설계내역서(현장)_내역서_지급내역,조서,검사원-전기공사_1" xfId="298" xr:uid="{00000000-0005-0000-0000-000029010000}"/>
    <cellStyle name="_1차수정설계내역서(현장)_내역서_지급내역,조서,검사원-전기공사_1_북청3회양산기성내역(전기)051027" xfId="299" xr:uid="{00000000-0005-0000-0000-00002A010000}"/>
    <cellStyle name="_1차수정설계내역서(현장)_내역서_지급내역,조서,검사원-전기공사_지급내역,조서,검사원-전기공사" xfId="300" xr:uid="{00000000-0005-0000-0000-00002B010000}"/>
    <cellStyle name="_1차수정설계내역서(현장)_내역서_지급내역,조서,검사원-전기공사_지급내역,조서,검사원-전기공사_북청3회양산기성내역(전기)051027" xfId="301" xr:uid="{00000000-0005-0000-0000-00002C010000}"/>
    <cellStyle name="_1차수정설계내역서(현장)_본사설명" xfId="302" xr:uid="{00000000-0005-0000-0000-00002D010000}"/>
    <cellStyle name="_1차수정설계내역서(현장)_본사설명_2회기성내역서" xfId="303" xr:uid="{00000000-0005-0000-0000-00002E010000}"/>
    <cellStyle name="_1차수정설계내역서(현장)_본사설명_2회기성내역서_지급내역,조서,검사원-전기공사" xfId="304" xr:uid="{00000000-0005-0000-0000-00002F010000}"/>
    <cellStyle name="_1차수정설계내역서(현장)_본사설명_2회기성내역서_지급내역,조서,검사원-전기공사_북청3회양산기성내역(전기)051027" xfId="305" xr:uid="{00000000-0005-0000-0000-000030010000}"/>
    <cellStyle name="_1차수정설계내역서(현장)_본사설명_지급내역,조서,검사원-전기공사" xfId="306" xr:uid="{00000000-0005-0000-0000-000031010000}"/>
    <cellStyle name="_1차수정설계내역서(현장)_본사설명_지급내역,조서,검사원-전기공사_1" xfId="307" xr:uid="{00000000-0005-0000-0000-000032010000}"/>
    <cellStyle name="_1차수정설계내역서(현장)_본사설명_지급내역,조서,검사원-전기공사_1_북청3회양산기성내역(전기)051027" xfId="308" xr:uid="{00000000-0005-0000-0000-000033010000}"/>
    <cellStyle name="_1차수정설계내역서(현장)_본사설명_지급내역,조서,검사원-전기공사_지급내역,조서,검사원-전기공사" xfId="309" xr:uid="{00000000-0005-0000-0000-000034010000}"/>
    <cellStyle name="_1차수정설계내역서(현장)_본사설명_지급내역,조서,검사원-전기공사_지급내역,조서,검사원-전기공사_북청3회양산기성내역(전기)051027" xfId="310" xr:uid="{00000000-0005-0000-0000-000035010000}"/>
    <cellStyle name="_1차수정설계내역서(현장)_설계누락 검토(설계리스크)" xfId="311" xr:uid="{00000000-0005-0000-0000-000036010000}"/>
    <cellStyle name="_1차수정설계내역서(현장)_설계누락 검토(설계리스크)_2회기성내역서" xfId="312" xr:uid="{00000000-0005-0000-0000-000037010000}"/>
    <cellStyle name="_1차수정설계내역서(현장)_설계누락 검토(설계리스크)_2회기성내역서_지급내역,조서,검사원-전기공사" xfId="313" xr:uid="{00000000-0005-0000-0000-000038010000}"/>
    <cellStyle name="_1차수정설계내역서(현장)_설계누락 검토(설계리스크)_2회기성내역서_지급내역,조서,검사원-전기공사_북청3회양산기성내역(전기)051027" xfId="314" xr:uid="{00000000-0005-0000-0000-000039010000}"/>
    <cellStyle name="_1차수정설계내역서(현장)_설계누락 검토(설계리스크)_지급내역,조서,검사원-전기공사" xfId="315" xr:uid="{00000000-0005-0000-0000-00003A010000}"/>
    <cellStyle name="_1차수정설계내역서(현장)_설계누락 검토(설계리스크)_지급내역,조서,검사원-전기공사_1" xfId="316" xr:uid="{00000000-0005-0000-0000-00003B010000}"/>
    <cellStyle name="_1차수정설계내역서(현장)_설계누락 검토(설계리스크)_지급내역,조서,검사원-전기공사_1_북청3회양산기성내역(전기)051027" xfId="317" xr:uid="{00000000-0005-0000-0000-00003C010000}"/>
    <cellStyle name="_1차수정설계내역서(현장)_설계누락 검토(설계리스크)_지급내역,조서,검사원-전기공사_지급내역,조서,검사원-전기공사" xfId="318" xr:uid="{00000000-0005-0000-0000-00003D010000}"/>
    <cellStyle name="_1차수정설계내역서(현장)_설계누락 검토(설계리스크)_지급내역,조서,검사원-전기공사_지급내역,조서,검사원-전기공사_북청3회양산기성내역(전기)051027" xfId="319" xr:uid="{00000000-0005-0000-0000-00003E010000}"/>
    <cellStyle name="_1차수정설계내역서(현장)_설계누락 내역(설계리스크)" xfId="320" xr:uid="{00000000-0005-0000-0000-00003F010000}"/>
    <cellStyle name="_1차수정설계내역서(현장)_설계누락 내역(설계리스크)_2회기성내역서" xfId="321" xr:uid="{00000000-0005-0000-0000-000040010000}"/>
    <cellStyle name="_1차수정설계내역서(현장)_설계누락 내역(설계리스크)_2회기성내역서_지급내역,조서,검사원-전기공사" xfId="322" xr:uid="{00000000-0005-0000-0000-000041010000}"/>
    <cellStyle name="_1차수정설계내역서(현장)_설계누락 내역(설계리스크)_2회기성내역서_지급내역,조서,검사원-전기공사_북청3회양산기성내역(전기)051027" xfId="323" xr:uid="{00000000-0005-0000-0000-000042010000}"/>
    <cellStyle name="_1차수정설계내역서(현장)_설계누락 내역(설계리스크)_지급내역,조서,검사원-전기공사" xfId="324" xr:uid="{00000000-0005-0000-0000-000043010000}"/>
    <cellStyle name="_1차수정설계내역서(현장)_설계누락 내역(설계리스크)_지급내역,조서,검사원-전기공사_1" xfId="325" xr:uid="{00000000-0005-0000-0000-000044010000}"/>
    <cellStyle name="_1차수정설계내역서(현장)_설계누락 내역(설계리스크)_지급내역,조서,검사원-전기공사_1_북청3회양산기성내역(전기)051027" xfId="326" xr:uid="{00000000-0005-0000-0000-000045010000}"/>
    <cellStyle name="_1차수정설계내역서(현장)_설계누락 내역(설계리스크)_지급내역,조서,검사원-전기공사_지급내역,조서,검사원-전기공사" xfId="327" xr:uid="{00000000-0005-0000-0000-000046010000}"/>
    <cellStyle name="_1차수정설계내역서(현장)_설계누락 내역(설계리스크)_지급내역,조서,검사원-전기공사_지급내역,조서,검사원-전기공사_북청3회양산기성내역(전기)051027" xfId="328" xr:uid="{00000000-0005-0000-0000-000047010000}"/>
    <cellStyle name="_1차수정설계내역서(현장)_설계누락 내역(설계리스크)-1" xfId="329" xr:uid="{00000000-0005-0000-0000-000048010000}"/>
    <cellStyle name="_1차수정설계내역서(현장)_설계누락 내역(설계리스크)-1_2회기성내역서" xfId="330" xr:uid="{00000000-0005-0000-0000-000049010000}"/>
    <cellStyle name="_1차수정설계내역서(현장)_설계누락 내역(설계리스크)-1_2회기성내역서_지급내역,조서,검사원-전기공사" xfId="331" xr:uid="{00000000-0005-0000-0000-00004A010000}"/>
    <cellStyle name="_1차수정설계내역서(현장)_설계누락 내역(설계리스크)-1_2회기성내역서_지급내역,조서,검사원-전기공사_북청3회양산기성내역(전기)051027" xfId="332" xr:uid="{00000000-0005-0000-0000-00004B010000}"/>
    <cellStyle name="_1차수정설계내역서(현장)_설계누락 내역(설계리스크)-1_지급내역,조서,검사원-전기공사" xfId="333" xr:uid="{00000000-0005-0000-0000-00004C010000}"/>
    <cellStyle name="_1차수정설계내역서(현장)_설계누락 내역(설계리스크)-1_지급내역,조서,검사원-전기공사_1" xfId="334" xr:uid="{00000000-0005-0000-0000-00004D010000}"/>
    <cellStyle name="_1차수정설계내역서(현장)_설계누락 내역(설계리스크)-1_지급내역,조서,검사원-전기공사_1_북청3회양산기성내역(전기)051027" xfId="335" xr:uid="{00000000-0005-0000-0000-00004E010000}"/>
    <cellStyle name="_1차수정설계내역서(현장)_설계누락 내역(설계리스크)-1_지급내역,조서,검사원-전기공사_지급내역,조서,검사원-전기공사" xfId="336" xr:uid="{00000000-0005-0000-0000-00004F010000}"/>
    <cellStyle name="_1차수정설계내역서(현장)_설계누락 내역(설계리스크)-1_지급내역,조서,검사원-전기공사_지급내역,조서,검사원-전기공사_북청3회양산기성내역(전기)051027" xfId="337" xr:uid="{00000000-0005-0000-0000-000050010000}"/>
    <cellStyle name="_1차수정설계내역서(현장)_실행적용 - 설계내역서(토목)-당초분(도급실행비교)" xfId="338" xr:uid="{00000000-0005-0000-0000-000051010000}"/>
    <cellStyle name="_1차수정설계내역서(현장)_실행적용 - 설계내역서(토목)-당초분(도급실행비교)_2회기성내역서" xfId="339" xr:uid="{00000000-0005-0000-0000-000052010000}"/>
    <cellStyle name="_1차수정설계내역서(현장)_실행적용 - 설계내역서(토목)-당초분(도급실행비교)_2회기성내역서_지급내역,조서,검사원-전기공사" xfId="340" xr:uid="{00000000-0005-0000-0000-000053010000}"/>
    <cellStyle name="_1차수정설계내역서(현장)_실행적용 - 설계내역서(토목)-당초분(도급실행비교)_2회기성내역서_지급내역,조서,검사원-전기공사_북청3회양산기성내역(전기)051027" xfId="341" xr:uid="{00000000-0005-0000-0000-000054010000}"/>
    <cellStyle name="_1차수정설계내역서(현장)_실행적용 - 설계내역서(토목)-당초분(도급실행비교)_지급내역,조서,검사원-전기공사" xfId="342" xr:uid="{00000000-0005-0000-0000-000055010000}"/>
    <cellStyle name="_1차수정설계내역서(현장)_실행적용 - 설계내역서(토목)-당초분(도급실행비교)_지급내역,조서,검사원-전기공사_1" xfId="343" xr:uid="{00000000-0005-0000-0000-000056010000}"/>
    <cellStyle name="_1차수정설계내역서(현장)_실행적용 - 설계내역서(토목)-당초분(도급실행비교)_지급내역,조서,검사원-전기공사_1_북청3회양산기성내역(전기)051027" xfId="344" xr:uid="{00000000-0005-0000-0000-000057010000}"/>
    <cellStyle name="_1차수정설계내역서(현장)_실행적용 - 설계내역서(토목)-당초분(도급실행비교)_지급내역,조서,검사원-전기공사_지급내역,조서,검사원-전기공사" xfId="345" xr:uid="{00000000-0005-0000-0000-000058010000}"/>
    <cellStyle name="_1차수정설계내역서(현장)_실행적용 - 설계내역서(토목)-당초분(도급실행비교)_지급내역,조서,검사원-전기공사_지급내역,조서,검사원-전기공사_북청3회양산기성내역(전기)051027" xfId="346" xr:uid="{00000000-0005-0000-0000-000059010000}"/>
    <cellStyle name="_1차수정설계내역서(현장)_지급내역,조서,검사원-전기공사" xfId="347" xr:uid="{00000000-0005-0000-0000-00005A010000}"/>
    <cellStyle name="_1차수정설계내역서(현장)_지급내역,조서,검사원-전기공사_1" xfId="348" xr:uid="{00000000-0005-0000-0000-00005B010000}"/>
    <cellStyle name="_1차수정설계내역서(현장)_지급내역,조서,검사원-전기공사_1_북청3회양산기성내역(전기)051027" xfId="349" xr:uid="{00000000-0005-0000-0000-00005C010000}"/>
    <cellStyle name="_1차수정설계내역서(현장)_지급내역,조서,검사원-전기공사_지급내역,조서,검사원-전기공사" xfId="350" xr:uid="{00000000-0005-0000-0000-00005D010000}"/>
    <cellStyle name="_1차수정설계내역서(현장)_지급내역,조서,검사원-전기공사_지급내역,조서,검사원-전기공사_북청3회양산기성내역(전기)051027" xfId="351" xr:uid="{00000000-0005-0000-0000-00005E010000}"/>
    <cellStyle name="_1차수정설계내역서(현장)_철근가공조립검토(설계리스크)" xfId="352" xr:uid="{00000000-0005-0000-0000-00005F010000}"/>
    <cellStyle name="_1차수정설계내역서(현장)_철근가공조립검토(설계리스크)_2회기성내역서" xfId="353" xr:uid="{00000000-0005-0000-0000-000060010000}"/>
    <cellStyle name="_1차수정설계내역서(현장)_철근가공조립검토(설계리스크)_2회기성내역서_지급내역,조서,검사원-전기공사" xfId="354" xr:uid="{00000000-0005-0000-0000-000061010000}"/>
    <cellStyle name="_1차수정설계내역서(현장)_철근가공조립검토(설계리스크)_2회기성내역서_지급내역,조서,검사원-전기공사_북청3회양산기성내역(전기)051027" xfId="355" xr:uid="{00000000-0005-0000-0000-000062010000}"/>
    <cellStyle name="_1차수정설계내역서(현장)_철근가공조립검토(설계리스크)_지급내역,조서,검사원-전기공사" xfId="356" xr:uid="{00000000-0005-0000-0000-000063010000}"/>
    <cellStyle name="_1차수정설계내역서(현장)_철근가공조립검토(설계리스크)_지급내역,조서,검사원-전기공사_1" xfId="357" xr:uid="{00000000-0005-0000-0000-000064010000}"/>
    <cellStyle name="_1차수정설계내역서(현장)_철근가공조립검토(설계리스크)_지급내역,조서,검사원-전기공사_1_북청3회양산기성내역(전기)051027" xfId="358" xr:uid="{00000000-0005-0000-0000-000065010000}"/>
    <cellStyle name="_1차수정설계내역서(현장)_철근가공조립검토(설계리스크)_지급내역,조서,검사원-전기공사_지급내역,조서,검사원-전기공사" xfId="359" xr:uid="{00000000-0005-0000-0000-000066010000}"/>
    <cellStyle name="_1차수정설계내역서(현장)_철근가공조립검토(설계리스크)_지급내역,조서,검사원-전기공사_지급내역,조서,검사원-전기공사_북청3회양산기성내역(전기)051027" xfId="360" xr:uid="{00000000-0005-0000-0000-000067010000}"/>
    <cellStyle name="_1차수정설계내역서(현장)_추가공사 내역(설계리스크)" xfId="361" xr:uid="{00000000-0005-0000-0000-000068010000}"/>
    <cellStyle name="_1차수정설계내역서(현장)_추가공사 내역(설계리스크)_2회기성내역서" xfId="362" xr:uid="{00000000-0005-0000-0000-000069010000}"/>
    <cellStyle name="_1차수정설계내역서(현장)_추가공사 내역(설계리스크)_2회기성내역서_지급내역,조서,검사원-전기공사" xfId="363" xr:uid="{00000000-0005-0000-0000-00006A010000}"/>
    <cellStyle name="_1차수정설계내역서(현장)_추가공사 내역(설계리스크)_2회기성내역서_지급내역,조서,검사원-전기공사_북청3회양산기성내역(전기)051027" xfId="364" xr:uid="{00000000-0005-0000-0000-00006B010000}"/>
    <cellStyle name="_1차수정설계내역서(현장)_추가공사 내역(설계리스크)_지급내역,조서,검사원-전기공사" xfId="365" xr:uid="{00000000-0005-0000-0000-00006C010000}"/>
    <cellStyle name="_1차수정설계내역서(현장)_추가공사 내역(설계리스크)_지급내역,조서,검사원-전기공사_1" xfId="366" xr:uid="{00000000-0005-0000-0000-00006D010000}"/>
    <cellStyle name="_1차수정설계내역서(현장)_추가공사 내역(설계리스크)_지급내역,조서,검사원-전기공사_1_북청3회양산기성내역(전기)051027" xfId="367" xr:uid="{00000000-0005-0000-0000-00006E010000}"/>
    <cellStyle name="_1차수정설계내역서(현장)_추가공사 내역(설계리스크)_지급내역,조서,검사원-전기공사_지급내역,조서,검사원-전기공사" xfId="368" xr:uid="{00000000-0005-0000-0000-00006F010000}"/>
    <cellStyle name="_1차수정설계내역서(현장)_추가공사 내역(설계리스크)_지급내역,조서,검사원-전기공사_지급내역,조서,검사원-전기공사_북청3회양산기성내역(전기)051027" xfId="369" xr:uid="{00000000-0005-0000-0000-000070010000}"/>
    <cellStyle name="_1차수정설계내역서(현장)_추가공사 내역서(P10,P16)" xfId="370" xr:uid="{00000000-0005-0000-0000-000071010000}"/>
    <cellStyle name="_1차수정설계내역서(현장)_추가공사 내역서(P10,P16)_2회기성내역서" xfId="371" xr:uid="{00000000-0005-0000-0000-000072010000}"/>
    <cellStyle name="_1차수정설계내역서(현장)_추가공사 내역서(P10,P16)_2회기성내역서_지급내역,조서,검사원-전기공사" xfId="372" xr:uid="{00000000-0005-0000-0000-000073010000}"/>
    <cellStyle name="_1차수정설계내역서(현장)_추가공사 내역서(P10,P16)_2회기성내역서_지급내역,조서,검사원-전기공사_북청3회양산기성내역(전기)051027" xfId="373" xr:uid="{00000000-0005-0000-0000-000074010000}"/>
    <cellStyle name="_1차수정설계내역서(현장)_추가공사 내역서(P10,P16)_지급내역,조서,검사원-전기공사" xfId="374" xr:uid="{00000000-0005-0000-0000-000075010000}"/>
    <cellStyle name="_1차수정설계내역서(현장)_추가공사 내역서(P10,P16)_지급내역,조서,검사원-전기공사_1" xfId="375" xr:uid="{00000000-0005-0000-0000-000076010000}"/>
    <cellStyle name="_1차수정설계내역서(현장)_추가공사 내역서(P10,P16)_지급내역,조서,검사원-전기공사_1_북청3회양산기성내역(전기)051027" xfId="376" xr:uid="{00000000-0005-0000-0000-000077010000}"/>
    <cellStyle name="_1차수정설계내역서(현장)_추가공사 내역서(P10,P16)_지급내역,조서,검사원-전기공사_지급내역,조서,검사원-전기공사" xfId="377" xr:uid="{00000000-0005-0000-0000-000078010000}"/>
    <cellStyle name="_1차수정설계내역서(현장)_추가공사 내역서(P10,P16)_지급내역,조서,검사원-전기공사_지급내역,조서,검사원-전기공사_북청3회양산기성내역(전기)051027" xfId="378" xr:uid="{00000000-0005-0000-0000-000079010000}"/>
    <cellStyle name="_1차수정설계내역서(현장)_하도급계약요청 가시설(양산선3공구)" xfId="379" xr:uid="{00000000-0005-0000-0000-00007A010000}"/>
    <cellStyle name="_1차수정설계내역서(현장)_하도급계약요청 가시설(양산선3공구)_2회기성내역서" xfId="380" xr:uid="{00000000-0005-0000-0000-00007B010000}"/>
    <cellStyle name="_1차수정설계내역서(현장)_하도급계약요청 가시설(양산선3공구)_2회기성내역서_지급내역,조서,검사원-전기공사" xfId="381" xr:uid="{00000000-0005-0000-0000-00007C010000}"/>
    <cellStyle name="_1차수정설계내역서(현장)_하도급계약요청 가시설(양산선3공구)_2회기성내역서_지급내역,조서,검사원-전기공사_북청3회양산기성내역(전기)051027" xfId="382" xr:uid="{00000000-0005-0000-0000-00007D010000}"/>
    <cellStyle name="_1차수정설계내역서(현장)_하도급계약요청 가시설(양산선3공구)_지급내역,조서,검사원-전기공사" xfId="383" xr:uid="{00000000-0005-0000-0000-00007E010000}"/>
    <cellStyle name="_1차수정설계내역서(현장)_하도급계약요청 가시설(양산선3공구)_지급내역,조서,검사원-전기공사_1" xfId="384" xr:uid="{00000000-0005-0000-0000-00007F010000}"/>
    <cellStyle name="_1차수정설계내역서(현장)_하도급계약요청 가시설(양산선3공구)_지급내역,조서,검사원-전기공사_1_북청3회양산기성내역(전기)051027" xfId="385" xr:uid="{00000000-0005-0000-0000-000080010000}"/>
    <cellStyle name="_1차수정설계내역서(현장)_하도급계약요청 가시설(양산선3공구)_지급내역,조서,검사원-전기공사_지급내역,조서,검사원-전기공사" xfId="386" xr:uid="{00000000-0005-0000-0000-000081010000}"/>
    <cellStyle name="_1차수정설계내역서(현장)_하도급계약요청 가시설(양산선3공구)_지급내역,조서,검사원-전기공사_지급내역,조서,검사원-전기공사_북청3회양산기성내역(전기)051027" xfId="387" xr:uid="{00000000-0005-0000-0000-000082010000}"/>
    <cellStyle name="_1차수정설계내역서(현장)_하도급계획(가시설)" xfId="388" xr:uid="{00000000-0005-0000-0000-000083010000}"/>
    <cellStyle name="_1차수정설계내역서(현장)_하도급계획(가시설)_2회기성내역서" xfId="389" xr:uid="{00000000-0005-0000-0000-000084010000}"/>
    <cellStyle name="_1차수정설계내역서(현장)_하도급계획(가시설)_2회기성내역서_지급내역,조서,검사원-전기공사" xfId="390" xr:uid="{00000000-0005-0000-0000-000085010000}"/>
    <cellStyle name="_1차수정설계내역서(현장)_하도급계획(가시설)_2회기성내역서_지급내역,조서,검사원-전기공사_북청3회양산기성내역(전기)051027" xfId="391" xr:uid="{00000000-0005-0000-0000-000086010000}"/>
    <cellStyle name="_1차수정설계내역서(현장)_하도급계획(가시설)_지급내역,조서,검사원-전기공사" xfId="392" xr:uid="{00000000-0005-0000-0000-000087010000}"/>
    <cellStyle name="_1차수정설계내역서(현장)_하도급계획(가시설)_지급내역,조서,검사원-전기공사_1" xfId="393" xr:uid="{00000000-0005-0000-0000-000088010000}"/>
    <cellStyle name="_1차수정설계내역서(현장)_하도급계획(가시설)_지급내역,조서,검사원-전기공사_1_북청3회양산기성내역(전기)051027" xfId="394" xr:uid="{00000000-0005-0000-0000-000089010000}"/>
    <cellStyle name="_1차수정설계내역서(현장)_하도급계획(가시설)_지급내역,조서,검사원-전기공사_지급내역,조서,검사원-전기공사" xfId="395" xr:uid="{00000000-0005-0000-0000-00008A010000}"/>
    <cellStyle name="_1차수정설계내역서(현장)_하도급계획(가시설)_지급내역,조서,검사원-전기공사_지급내역,조서,검사원-전기공사_북청3회양산기성내역(전기)051027" xfId="396" xr:uid="{00000000-0005-0000-0000-00008B010000}"/>
    <cellStyle name="_1차수정설계내역서(현장)_하도급계획(가시설)11111" xfId="397" xr:uid="{00000000-0005-0000-0000-00008C010000}"/>
    <cellStyle name="_1차수정설계내역서(현장)_하도급계획(가시설)11111_2회기성내역서" xfId="398" xr:uid="{00000000-0005-0000-0000-00008D010000}"/>
    <cellStyle name="_1차수정설계내역서(현장)_하도급계획(가시설)11111_2회기성내역서_지급내역,조서,검사원-전기공사" xfId="399" xr:uid="{00000000-0005-0000-0000-00008E010000}"/>
    <cellStyle name="_1차수정설계내역서(현장)_하도급계획(가시설)11111_2회기성내역서_지급내역,조서,검사원-전기공사_북청3회양산기성내역(전기)051027" xfId="400" xr:uid="{00000000-0005-0000-0000-00008F010000}"/>
    <cellStyle name="_1차수정설계내역서(현장)_하도급계획(가시설)11111_지급내역,조서,검사원-전기공사" xfId="401" xr:uid="{00000000-0005-0000-0000-000090010000}"/>
    <cellStyle name="_1차수정설계내역서(현장)_하도급계획(가시설)11111_지급내역,조서,검사원-전기공사_1" xfId="402" xr:uid="{00000000-0005-0000-0000-000091010000}"/>
    <cellStyle name="_1차수정설계내역서(현장)_하도급계획(가시설)11111_지급내역,조서,검사원-전기공사_1_북청3회양산기성내역(전기)051027" xfId="403" xr:uid="{00000000-0005-0000-0000-000092010000}"/>
    <cellStyle name="_1차수정설계내역서(현장)_하도급계획(가시설)11111_지급내역,조서,검사원-전기공사_지급내역,조서,검사원-전기공사" xfId="404" xr:uid="{00000000-0005-0000-0000-000093010000}"/>
    <cellStyle name="_1차수정설계내역서(현장)_하도급계획(가시설)11111_지급내역,조서,검사원-전기공사_지급내역,조서,검사원-전기공사_북청3회양산기성내역(전기)051027" xfId="405" xr:uid="{00000000-0005-0000-0000-000094010000}"/>
    <cellStyle name="_2.비상발전기관급내역서" xfId="406" xr:uid="{00000000-0005-0000-0000-000095010000}"/>
    <cellStyle name="_2001 장애조치" xfId="407" xr:uid="{00000000-0005-0000-0000-000096010000}"/>
    <cellStyle name="_2002결과표1" xfId="408" xr:uid="{00000000-0005-0000-0000-000097010000}"/>
    <cellStyle name="_2002하도급 선급금 최종" xfId="409" xr:uid="{00000000-0005-0000-0000-000098010000}"/>
    <cellStyle name="_2003년설계품v2.1" xfId="410" xr:uid="{00000000-0005-0000-0000-000099010000}"/>
    <cellStyle name="_2004_산출내역서(최종)_검토_041013" xfId="411" xr:uid="{00000000-0005-0000-0000-00009A010000}"/>
    <cellStyle name="_2회기성내역서" xfId="412" xr:uid="{00000000-0005-0000-0000-00009B010000}"/>
    <cellStyle name="_2회기성내역서_지급내역,조서,검사원-전기공사" xfId="413" xr:uid="{00000000-0005-0000-0000-00009C010000}"/>
    <cellStyle name="_2회기성내역서_지급내역,조서,검사원-전기공사_북청3회양산기성내역(전기)051027" xfId="414" xr:uid="{00000000-0005-0000-0000-00009D010000}"/>
    <cellStyle name="_3-8.동력산출서" xfId="415" xr:uid="{00000000-0005-0000-0000-00009E010000}"/>
    <cellStyle name="_4.용역동연결동기타전기공사현" xfId="416" xr:uid="{00000000-0005-0000-0000-00009F010000}"/>
    <cellStyle name="_A,C부지 예산서" xfId="417" xr:uid="{00000000-0005-0000-0000-0000A0010000}"/>
    <cellStyle name="_Book1" xfId="418" xr:uid="{00000000-0005-0000-0000-0000A1010000}"/>
    <cellStyle name="_Book1_구덕터널배전반설치" xfId="419" xr:uid="{00000000-0005-0000-0000-0000A2010000}"/>
    <cellStyle name="_CATV일위대가(삼도송부건)" xfId="420" xr:uid="{00000000-0005-0000-0000-0000A3010000}"/>
    <cellStyle name="_CCTV 내역서" xfId="421" xr:uid="{00000000-0005-0000-0000-0000A4010000}"/>
    <cellStyle name="_cctv내역서" xfId="422" xr:uid="{00000000-0005-0000-0000-0000A5010000}"/>
    <cellStyle name="_cover" xfId="423" xr:uid="{00000000-0005-0000-0000-0000A6010000}"/>
    <cellStyle name="_C앤C" xfId="424" xr:uid="{00000000-0005-0000-0000-0000A7010000}"/>
    <cellStyle name="_C앤C(네트웍)" xfId="425" xr:uid="{00000000-0005-0000-0000-0000A8010000}"/>
    <cellStyle name="_C앤C원가계산" xfId="426" xr:uid="{00000000-0005-0000-0000-0000A9010000}"/>
    <cellStyle name="_DB구축설계서(남양주0816)" xfId="427" xr:uid="{00000000-0005-0000-0000-0000AA010000}"/>
    <cellStyle name="_FP_설계내역샘플_(가중치직접산정방식)_New" xfId="428" xr:uid="{00000000-0005-0000-0000-0000AB010000}"/>
    <cellStyle name="_GIS포털시스템기능고도화 용역예산설계서(050406)" xfId="429" xr:uid="{00000000-0005-0000-0000-0000AC010000}"/>
    <cellStyle name="_H001 울산 E-MART 신축공사" xfId="430" xr:uid="{00000000-0005-0000-0000-0000AD010000}"/>
    <cellStyle name="_H003 가평베네스트 신축공사" xfId="431" xr:uid="{00000000-0005-0000-0000-0000AE010000}"/>
    <cellStyle name="_H003 삼성화재 서초사옥 신축공사" xfId="432" xr:uid="{00000000-0005-0000-0000-0000AF010000}"/>
    <cellStyle name="_H003-1 삼성화재 서초사옥 신축공사" xfId="433" xr:uid="{00000000-0005-0000-0000-0000B0010000}"/>
    <cellStyle name="_H006 신세계 도곡점 식품관 신축공사" xfId="434" xr:uid="{00000000-0005-0000-0000-0000B1010000}"/>
    <cellStyle name="_IO-LIST" xfId="435" xr:uid="{00000000-0005-0000-0000-0000B2010000}"/>
    <cellStyle name="_KBS 춘천 방송국 일위대가표1" xfId="436" xr:uid="{00000000-0005-0000-0000-0000B3010000}"/>
    <cellStyle name="_LDLED설계변경갑지" xfId="437" xr:uid="{00000000-0005-0000-0000-0000B4010000}"/>
    <cellStyle name="_MLCC 2차 공사 기성 1회" xfId="438" xr:uid="{00000000-0005-0000-0000-0000B5010000}"/>
    <cellStyle name="_NORTEL" xfId="439" xr:uid="{00000000-0005-0000-0000-0000B6010000}"/>
    <cellStyle name="_P003-00 삼성제일병원" xfId="440" xr:uid="{00000000-0005-0000-0000-0000B7010000}"/>
    <cellStyle name="_Q061108_이정이앤씨(경남테크노파크)" xfId="441" xr:uid="{00000000-0005-0000-0000-0000B8010000}"/>
    <cellStyle name="_RE" xfId="442" xr:uid="{00000000-0005-0000-0000-0000B9010000}"/>
    <cellStyle name="_X" xfId="443" xr:uid="{00000000-0005-0000-0000-0000BA010000}"/>
    <cellStyle name="_가로등+점검등산출" xfId="444" xr:uid="{00000000-0005-0000-0000-0000BB010000}"/>
    <cellStyle name="_가실행양식" xfId="445" xr:uid="{00000000-0005-0000-0000-0000BC010000}"/>
    <cellStyle name="_간지,목차,페이지,표지" xfId="446" xr:uid="{00000000-0005-0000-0000-0000BD010000}"/>
    <cellStyle name="_감가상각(01년도) (2)" xfId="447" xr:uid="{00000000-0005-0000-0000-0000BE010000}"/>
    <cellStyle name="_감가상각(01년도) (3)" xfId="448" xr:uid="{00000000-0005-0000-0000-0000BF010000}"/>
    <cellStyle name="_갑지(1221)" xfId="449" xr:uid="{00000000-0005-0000-0000-0000C0010000}"/>
    <cellStyle name="_갑지(총)" xfId="450" xr:uid="{00000000-0005-0000-0000-0000C1010000}"/>
    <cellStyle name="_갑지양식" xfId="451" xr:uid="{00000000-0005-0000-0000-0000C2010000}"/>
    <cellStyle name="_강과장(Fronnix,설계가1126)" xfId="452" xr:uid="{00000000-0005-0000-0000-0000C3010000}"/>
    <cellStyle name="_강산FRP" xfId="453" xr:uid="{00000000-0005-0000-0000-0000C4010000}"/>
    <cellStyle name="_견적2" xfId="454" xr:uid="{00000000-0005-0000-0000-0000C5010000}"/>
    <cellStyle name="_견적공종대비" xfId="455" xr:uid="{00000000-0005-0000-0000-0000C6010000}"/>
    <cellStyle name="_견적서(1014)" xfId="456" xr:uid="{00000000-0005-0000-0000-0000C7010000}"/>
    <cellStyle name="_견적서(FMT031201-Q-02)-04.03.22" xfId="457" xr:uid="{00000000-0005-0000-0000-0000C8010000}"/>
    <cellStyle name="_견적서(랜장비R2)03(1).13" xfId="458" xr:uid="{00000000-0005-0000-0000-0000C9010000}"/>
    <cellStyle name="_견적서(출입통제R2)03.13" xfId="459" xr:uid="{00000000-0005-0000-0000-0000CA010000}"/>
    <cellStyle name="_견적서(통합배선R2)03.13" xfId="460" xr:uid="{00000000-0005-0000-0000-0000CB010000}"/>
    <cellStyle name="_견적서_060615_제출(1)" xfId="461" xr:uid="{00000000-0005-0000-0000-0000CC010000}"/>
    <cellStyle name="_견적서_061020-1" xfId="462" xr:uid="{00000000-0005-0000-0000-0000CD010000}"/>
    <cellStyle name="_견적서-0213-CACC" xfId="463" xr:uid="{00000000-0005-0000-0000-0000CE010000}"/>
    <cellStyle name="_견적서-2(관급)060615" xfId="464" xr:uid="{00000000-0005-0000-0000-0000CF010000}"/>
    <cellStyle name="_견적서-2(관급)060615_구덕터널배전반설치" xfId="465" xr:uid="{00000000-0005-0000-0000-0000D0010000}"/>
    <cellStyle name="_견적서갑지양식" xfId="466" xr:uid="{00000000-0005-0000-0000-0000D1010000}"/>
    <cellStyle name="_견적서-계측제어" xfId="467" xr:uid="{00000000-0005-0000-0000-0000D2010000}"/>
    <cellStyle name="_견적서양식" xfId="468" xr:uid="{00000000-0005-0000-0000-0000D3010000}"/>
    <cellStyle name="_견적서-제출용0325-서울시" xfId="469" xr:uid="{00000000-0005-0000-0000-0000D4010000}"/>
    <cellStyle name="_결재실행(동의대캐리어관)" xfId="470" xr:uid="{00000000-0005-0000-0000-0000D5010000}"/>
    <cellStyle name="_결재실행(동의대캐리어관)_구덕터널배전반설치" xfId="471" xr:uid="{00000000-0005-0000-0000-0000D6010000}"/>
    <cellStyle name="_결재실행-3" xfId="472" xr:uid="{00000000-0005-0000-0000-0000D7010000}"/>
    <cellStyle name="_결재실행-3_구덕터널배전반설치" xfId="473" xr:uid="{00000000-0005-0000-0000-0000D8010000}"/>
    <cellStyle name="_결재실행-4" xfId="474" xr:uid="{00000000-0005-0000-0000-0000D9010000}"/>
    <cellStyle name="_결재실행-4_구덕터널배전반설치" xfId="475" xr:uid="{00000000-0005-0000-0000-0000DA010000}"/>
    <cellStyle name="_결재실행-5" xfId="476" xr:uid="{00000000-0005-0000-0000-0000DB010000}"/>
    <cellStyle name="_결재실행-5_구덕터널배전반설치" xfId="477" xr:uid="{00000000-0005-0000-0000-0000DC010000}"/>
    <cellStyle name="_계약내역서(설변)" xfId="478" xr:uid="{00000000-0005-0000-0000-0000DD010000}"/>
    <cellStyle name="_고가차도산출서" xfId="479" xr:uid="{00000000-0005-0000-0000-0000DE010000}"/>
    <cellStyle name="_고려-수원미네시티(작업)" xfId="480" xr:uid="{00000000-0005-0000-0000-0000DF010000}"/>
    <cellStyle name="_고속도로 영업소 시뮬레이터 개발2" xfId="481" xr:uid="{00000000-0005-0000-0000-0000E0010000}"/>
    <cellStyle name="_공량단가산출서" xfId="482" xr:uid="{00000000-0005-0000-0000-0000E1010000}"/>
    <cellStyle name="_공량단가산출서r1" xfId="483" xr:uid="{00000000-0005-0000-0000-0000E2010000}"/>
    <cellStyle name="_공사계약-LIST" xfId="484" xr:uid="{00000000-0005-0000-0000-0000E3010000}"/>
    <cellStyle name="_공사계약-LIST_구덕터널배전반설치" xfId="485" xr:uid="{00000000-0005-0000-0000-0000E4010000}"/>
    <cellStyle name="_과기원재료비" xfId="486" xr:uid="{00000000-0005-0000-0000-0000E5010000}"/>
    <cellStyle name="_관급내역-DSU" xfId="487" xr:uid="{00000000-0005-0000-0000-0000E6010000}"/>
    <cellStyle name="_관급자재내역-울산11.03" xfId="488" xr:uid="{00000000-0005-0000-0000-0000E7010000}"/>
    <cellStyle name="_광가입자전송장비(FLC)삼성" xfId="489" xr:uid="{00000000-0005-0000-0000-0000E8010000}"/>
    <cellStyle name="_광안리내역서(구도)" xfId="490" xr:uid="{00000000-0005-0000-0000-0000E9010000}"/>
    <cellStyle name="_광주증설교체" xfId="491" xr:uid="{00000000-0005-0000-0000-0000EA010000}"/>
    <cellStyle name="_교환대내역서" xfId="492" xr:uid="{00000000-0005-0000-0000-0000EB010000}"/>
    <cellStyle name="_국가기상슈퍼컴센터_내역서(081120)" xfId="493" xr:uid="{00000000-0005-0000-0000-0000EC010000}"/>
    <cellStyle name="_국토지리정보원 홈페이지 개선용역 예산설계_v2.1" xfId="494" xr:uid="{00000000-0005-0000-0000-0000ED010000}"/>
    <cellStyle name="_기초공사" xfId="495" xr:uid="{00000000-0005-0000-0000-0000EE010000}"/>
    <cellStyle name="_기타경비" xfId="496" xr:uid="{00000000-0005-0000-0000-0000EF010000}"/>
    <cellStyle name="_김포ER(세종)" xfId="497" xr:uid="{00000000-0005-0000-0000-0000F0010000}"/>
    <cellStyle name="_김해전기내역서-수정" xfId="498" xr:uid="{00000000-0005-0000-0000-0000F1010000}"/>
    <cellStyle name="_김해전기내역서-수정_구덕터널배전반설치" xfId="499" xr:uid="{00000000-0005-0000-0000-0000F2010000}"/>
    <cellStyle name="_김해전기내역서-수정-실행금액" xfId="500" xr:uid="{00000000-0005-0000-0000-0000F3010000}"/>
    <cellStyle name="_김해전기내역서-수정-실행금액_구덕터널배전반설치" xfId="501" xr:uid="{00000000-0005-0000-0000-0000F4010000}"/>
    <cellStyle name="_나노엔텍(임금)" xfId="502" xr:uid="{00000000-0005-0000-0000-0000F5010000}"/>
    <cellStyle name="_남광견적서(최종)" xfId="503" xr:uid="{00000000-0005-0000-0000-0000F6010000}"/>
    <cellStyle name="_남부 STP 내역서-비츠로" xfId="504" xr:uid="{00000000-0005-0000-0000-0000F7010000}"/>
    <cellStyle name="_내역B동" xfId="505" xr:uid="{00000000-0005-0000-0000-0000F8010000}"/>
    <cellStyle name="_내역서" xfId="506" xr:uid="{00000000-0005-0000-0000-0000F9010000}"/>
    <cellStyle name="_내역서(CCTV)" xfId="507" xr:uid="{00000000-0005-0000-0000-0000FA010000}"/>
    <cellStyle name="_내역서(계측제어)-부산과학산업단지" xfId="508" xr:uid="{00000000-0005-0000-0000-0000FB010000}"/>
    <cellStyle name="_내역서(문화예술회관)-수정" xfId="509" xr:uid="{00000000-0005-0000-0000-0000FC010000}"/>
    <cellStyle name="_내역서(문화예술회관)-수정_구덕터널배전반설치" xfId="510" xr:uid="{00000000-0005-0000-0000-0000FD010000}"/>
    <cellStyle name="_내역서(밀양시)" xfId="511" xr:uid="{00000000-0005-0000-0000-0000FE010000}"/>
    <cellStyle name="_내역서(변경)" xfId="512" xr:uid="{00000000-0005-0000-0000-0000FF010000}"/>
    <cellStyle name="_내역서(수정)" xfId="513" xr:uid="{00000000-0005-0000-0000-000000020000}"/>
    <cellStyle name="_내역서(자동)" xfId="514" xr:uid="{00000000-0005-0000-0000-000001020000}"/>
    <cellStyle name="_내역서(자동제어)" xfId="515" xr:uid="{00000000-0005-0000-0000-000002020000}"/>
    <cellStyle name="_내역서(전광판)-1" xfId="516" xr:uid="{00000000-0005-0000-0000-000003020000}"/>
    <cellStyle name="_내역서(전광판)-1_구덕터널배전반설치" xfId="517" xr:uid="{00000000-0005-0000-0000-000004020000}"/>
    <cellStyle name="_내역서_(미음중계)내역서08-0421" xfId="518" xr:uid="{00000000-0005-0000-0000-000005020000}"/>
    <cellStyle name="_내역서_(서생일반)전기내역서-지구내" xfId="519" xr:uid="{00000000-0005-0000-0000-000006020000}"/>
    <cellStyle name="_내역서_091020-반천일반산업(상수도)전기내역서-1" xfId="520" xr:uid="{00000000-0005-0000-0000-000007020000}"/>
    <cellStyle name="_내역서_백운포펌프장-전기내역서-맨홀2펌프" xfId="521" xr:uid="{00000000-0005-0000-0000-000008020000}"/>
    <cellStyle name="_내역서및설계서" xfId="522" xr:uid="{00000000-0005-0000-0000-000009020000}"/>
    <cellStyle name="_내역을지 (3)" xfId="523" xr:uid="{00000000-0005-0000-0000-00000A020000}"/>
    <cellStyle name="_노은2지구 내역서(수정)" xfId="524" xr:uid="{00000000-0005-0000-0000-00000B020000}"/>
    <cellStyle name="_노임공량집계" xfId="525" xr:uid="{00000000-0005-0000-0000-00000C020000}"/>
    <cellStyle name="_녹산펌프장(계장,대안-대안분)" xfId="526" xr:uid="{00000000-0005-0000-0000-00000D020000}"/>
    <cellStyle name="_농수로3종외-최종" xfId="527" xr:uid="{00000000-0005-0000-0000-00000E020000}"/>
    <cellStyle name="_단가견적양식" xfId="528" xr:uid="{00000000-0005-0000-0000-00000F020000}"/>
    <cellStyle name="_단가대비표" xfId="529" xr:uid="{00000000-0005-0000-0000-000010020000}"/>
    <cellStyle name="_단가산출서(합)" xfId="530" xr:uid="{00000000-0005-0000-0000-000011020000}"/>
    <cellStyle name="_단가표" xfId="531" xr:uid="{00000000-0005-0000-0000-000012020000}"/>
    <cellStyle name="_단가표_구덕터널배전반설치" xfId="532" xr:uid="{00000000-0005-0000-0000-000013020000}"/>
    <cellStyle name="_담양군고서계측제어내역서" xfId="533" xr:uid="{00000000-0005-0000-0000-000014020000}"/>
    <cellStyle name="_당초(2002.03)" xfId="534" xr:uid="{00000000-0005-0000-0000-000015020000}"/>
    <cellStyle name="_당초(2002.03)_2회기성내역서" xfId="535" xr:uid="{00000000-0005-0000-0000-000016020000}"/>
    <cellStyle name="_당초(2002.03)_2회기성내역서_지급내역,조서,검사원-전기공사" xfId="536" xr:uid="{00000000-0005-0000-0000-000017020000}"/>
    <cellStyle name="_당초(2002.03)_2회기성내역서_지급내역,조서,검사원-전기공사_북청3회양산기성내역(전기)051027" xfId="537" xr:uid="{00000000-0005-0000-0000-000018020000}"/>
    <cellStyle name="_당초(2002.03)_지급내역,조서,검사원-전기공사" xfId="538" xr:uid="{00000000-0005-0000-0000-000019020000}"/>
    <cellStyle name="_당초(2002.03)_지급내역,조서,검사원-전기공사_1" xfId="539" xr:uid="{00000000-0005-0000-0000-00001A020000}"/>
    <cellStyle name="_당초(2002.03)_지급내역,조서,검사원-전기공사_1_북청3회양산기성내역(전기)051027" xfId="540" xr:uid="{00000000-0005-0000-0000-00001B020000}"/>
    <cellStyle name="_당초(2002.03)_지급내역,조서,검사원-전기공사_지급내역,조서,검사원-전기공사" xfId="541" xr:uid="{00000000-0005-0000-0000-00001C020000}"/>
    <cellStyle name="_당초(2002.03)_지급내역,조서,검사원-전기공사_지급내역,조서,검사원-전기공사_북청3회양산기성내역(전기)051027" xfId="542" xr:uid="{00000000-0005-0000-0000-00001D020000}"/>
    <cellStyle name="_대연동 견적서" xfId="543" xr:uid="{00000000-0005-0000-0000-00001E020000}"/>
    <cellStyle name="_대연동 견적서_구덕터널배전반설치" xfId="544" xr:uid="{00000000-0005-0000-0000-00001F020000}"/>
    <cellStyle name="_대항병원" xfId="545" xr:uid="{00000000-0005-0000-0000-000020020000}"/>
    <cellStyle name="_덕천지소I_O" xfId="546" xr:uid="{00000000-0005-0000-0000-000021020000}"/>
    <cellStyle name="_도로공사 예산설계(통합교통정보시스템)" xfId="547" xr:uid="{00000000-0005-0000-0000-000022020000}"/>
    <cellStyle name="_도로명 통합시스템 예산설계(051130" xfId="548" xr:uid="{00000000-0005-0000-0000-000023020000}"/>
    <cellStyle name="_도로명주소 DB이행 필요예산(안)" xfId="549" xr:uid="{00000000-0005-0000-0000-000024020000}"/>
    <cellStyle name="_도로및지하시설물도공동구축사업 설계내역서.1.0" xfId="550" xr:uid="{00000000-0005-0000-0000-000025020000}"/>
    <cellStyle name="_동경" xfId="551" xr:uid="{00000000-0005-0000-0000-000026020000}"/>
    <cellStyle name="_동구청(초량1지하차도)" xfId="552" xr:uid="{00000000-0005-0000-0000-000027020000}"/>
    <cellStyle name="_동구청(초량2지하차도)" xfId="553" xr:uid="{00000000-0005-0000-0000-000028020000}"/>
    <cellStyle name="_디지털산업단지견적서" xfId="554" xr:uid="{00000000-0005-0000-0000-000029020000}"/>
    <cellStyle name="_맨홀펌프장-기전공사수량산출" xfId="555" xr:uid="{00000000-0005-0000-0000-00002A020000}"/>
    <cellStyle name="_문정apt(최종)-2" xfId="556" xr:uid="{00000000-0005-0000-0000-00002B020000}"/>
    <cellStyle name="_문화재GIS_설계내역_040718_v3" xfId="557" xr:uid="{00000000-0005-0000-0000-00002C020000}"/>
    <cellStyle name="_발산지구내역서" xfId="558" xr:uid="{00000000-0005-0000-0000-00002D020000}"/>
    <cellStyle name="_방송관급내역서" xfId="559" xr:uid="{00000000-0005-0000-0000-00002E020000}"/>
    <cellStyle name="_배수지(계측제어)" xfId="560" xr:uid="{00000000-0005-0000-0000-00002F020000}"/>
    <cellStyle name="_배수지(계측제어REV2)" xfId="561" xr:uid="{00000000-0005-0000-0000-000030020000}"/>
    <cellStyle name="_배수지(전기총괄)" xfId="562" xr:uid="{00000000-0005-0000-0000-000031020000}"/>
    <cellStyle name="_범용 공동구축사업 설계내역서_샘플1.3" xfId="563" xr:uid="{00000000-0005-0000-0000-000032020000}"/>
    <cellStyle name="_범용 공동구축사업 설계내역서_샘플1.4" xfId="564" xr:uid="{00000000-0005-0000-0000-000033020000}"/>
    <cellStyle name="_범용추가개발 설계내역서(평균가중치방식)" xfId="565" xr:uid="{00000000-0005-0000-0000-000034020000}"/>
    <cellStyle name="_범용프로그램도입 예산설계서(2003기준)_1.6" xfId="566" xr:uid="{00000000-0005-0000-0000-000035020000}"/>
    <cellStyle name="_범용프로그램도입 예산설계서_1.2" xfId="567" xr:uid="{00000000-0005-0000-0000-000036020000}"/>
    <cellStyle name="_변경계약(단가조정)" xfId="568" xr:uid="{00000000-0005-0000-0000-000037020000}"/>
    <cellStyle name="_변경계약(단가조정)_2회기성내역서" xfId="569" xr:uid="{00000000-0005-0000-0000-000038020000}"/>
    <cellStyle name="_변경계약(단가조정)_2회기성내역서_지급내역,조서,검사원-전기공사" xfId="570" xr:uid="{00000000-0005-0000-0000-000039020000}"/>
    <cellStyle name="_변경계약(단가조정)_2회기성내역서_지급내역,조서,검사원-전기공사_북청3회양산기성내역(전기)051027" xfId="571" xr:uid="{00000000-0005-0000-0000-00003A020000}"/>
    <cellStyle name="_변경계약(단가조정)_지급내역,조서,검사원-전기공사" xfId="572" xr:uid="{00000000-0005-0000-0000-00003B020000}"/>
    <cellStyle name="_변경계약(단가조정)_지급내역,조서,검사원-전기공사_1" xfId="573" xr:uid="{00000000-0005-0000-0000-00003C020000}"/>
    <cellStyle name="_변경계약(단가조정)_지급내역,조서,검사원-전기공사_1_북청3회양산기성내역(전기)051027" xfId="574" xr:uid="{00000000-0005-0000-0000-00003D020000}"/>
    <cellStyle name="_변경계약(단가조정)_지급내역,조서,검사원-전기공사_지급내역,조서,검사원-전기공사" xfId="575" xr:uid="{00000000-0005-0000-0000-00003E020000}"/>
    <cellStyle name="_변경계약(단가조정)_지급내역,조서,검사원-전기공사_지급내역,조서,검사원-전기공사_북청3회양산기성내역(전기)051027" xfId="576" xr:uid="{00000000-0005-0000-0000-00003F020000}"/>
    <cellStyle name="_변경내역서" xfId="577" xr:uid="{00000000-0005-0000-0000-000040020000}"/>
    <cellStyle name="_본사양식" xfId="578" xr:uid="{00000000-0005-0000-0000-000041020000}"/>
    <cellStyle name="_본사용(원가분석)" xfId="579" xr:uid="{00000000-0005-0000-0000-000042020000}"/>
    <cellStyle name="_부대입찰자대비" xfId="580" xr:uid="{00000000-0005-0000-0000-000043020000}"/>
    <cellStyle name="_부대입찰자대비_2회기성내역서" xfId="581" xr:uid="{00000000-0005-0000-0000-000044020000}"/>
    <cellStyle name="_부대입찰자대비_2회기성내역서_지급내역,조서,검사원-전기공사" xfId="582" xr:uid="{00000000-0005-0000-0000-000045020000}"/>
    <cellStyle name="_부대입찰자대비_2회기성내역서_지급내역,조서,검사원-전기공사_북청3회양산기성내역(전기)051027" xfId="583" xr:uid="{00000000-0005-0000-0000-000046020000}"/>
    <cellStyle name="_부대입찰자대비_지급내역,조서,검사원-전기공사" xfId="584" xr:uid="{00000000-0005-0000-0000-000047020000}"/>
    <cellStyle name="_부대입찰자대비_지급내역,조서,검사원-전기공사_1" xfId="585" xr:uid="{00000000-0005-0000-0000-000048020000}"/>
    <cellStyle name="_부대입찰자대비_지급내역,조서,검사원-전기공사_1_북청3회양산기성내역(전기)051027" xfId="586" xr:uid="{00000000-0005-0000-0000-000049020000}"/>
    <cellStyle name="_부대입찰자대비_지급내역,조서,검사원-전기공사_지급내역,조서,검사원-전기공사" xfId="587" xr:uid="{00000000-0005-0000-0000-00004A020000}"/>
    <cellStyle name="_부대입찰자대비_지급내역,조서,검사원-전기공사_지급내역,조서,검사원-전기공사_북청3회양산기성내역(전기)051027" xfId="588" xr:uid="{00000000-0005-0000-0000-00004B020000}"/>
    <cellStyle name="_부대입찰자대비3" xfId="589" xr:uid="{00000000-0005-0000-0000-00004C020000}"/>
    <cellStyle name="_부대입찰자대비3_2회기성내역서" xfId="590" xr:uid="{00000000-0005-0000-0000-00004D020000}"/>
    <cellStyle name="_부대입찰자대비3_2회기성내역서_지급내역,조서,검사원-전기공사" xfId="591" xr:uid="{00000000-0005-0000-0000-00004E020000}"/>
    <cellStyle name="_부대입찰자대비3_2회기성내역서_지급내역,조서,검사원-전기공사_북청3회양산기성내역(전기)051027" xfId="592" xr:uid="{00000000-0005-0000-0000-00004F020000}"/>
    <cellStyle name="_부대입찰자대비3_지급내역,조서,검사원-전기공사" xfId="593" xr:uid="{00000000-0005-0000-0000-000050020000}"/>
    <cellStyle name="_부대입찰자대비3_지급내역,조서,검사원-전기공사_1" xfId="594" xr:uid="{00000000-0005-0000-0000-000051020000}"/>
    <cellStyle name="_부대입찰자대비3_지급내역,조서,검사원-전기공사_1_북청3회양산기성내역(전기)051027" xfId="595" xr:uid="{00000000-0005-0000-0000-000052020000}"/>
    <cellStyle name="_부대입찰자대비3_지급내역,조서,검사원-전기공사_지급내역,조서,검사원-전기공사" xfId="596" xr:uid="{00000000-0005-0000-0000-000053020000}"/>
    <cellStyle name="_부대입찰자대비3_지급내역,조서,검사원-전기공사_지급내역,조서,검사원-전기공사_북청3회양산기성내역(전기)051027" xfId="597" xr:uid="{00000000-0005-0000-0000-000054020000}"/>
    <cellStyle name="_부산공무원연수원 06(1).08.07" xfId="598" xr:uid="{00000000-0005-0000-0000-000055020000}"/>
    <cellStyle name="_부산공무원연수원 06(1).08.07_구덕터널배전반설치" xfId="599" xr:uid="{00000000-0005-0000-0000-000056020000}"/>
    <cellStyle name="_부산박물관 자동제어 교체 내역서" xfId="600" xr:uid="{00000000-0005-0000-0000-000057020000}"/>
    <cellStyle name="_부산박물관 자동제어 교체 내역서_구덕터널배전반설치" xfId="601" xr:uid="{00000000-0005-0000-0000-000058020000}"/>
    <cellStyle name="_부천시 지하시설물통합정보시스템 구축사업 설계내역서_0514(FP)" xfId="602" xr:uid="{00000000-0005-0000-0000-000059020000}"/>
    <cellStyle name="_부천시 지하시설물통합정보시스템 구축사업 설계내역서_2.1(FP)" xfId="603" xr:uid="{00000000-0005-0000-0000-00005A020000}"/>
    <cellStyle name="_부천시 현장시설물관리시스템 구축사업 설계내역서_2.1(FP)" xfId="604" xr:uid="{00000000-0005-0000-0000-00005B020000}"/>
    <cellStyle name="_부천홈프러스(실행)" xfId="605" xr:uid="{00000000-0005-0000-0000-00005C020000}"/>
    <cellStyle name="_분전반(kd-수산과학원)" xfId="606" xr:uid="{00000000-0005-0000-0000-00005D020000}"/>
    <cellStyle name="_불광천인도교경관조명내역서(변경)-01.21" xfId="607" xr:uid="{00000000-0005-0000-0000-00005E020000}"/>
    <cellStyle name="_사량도(계장내역서)0916수정" xfId="608" xr:uid="{00000000-0005-0000-0000-00005F020000}"/>
    <cellStyle name="_사본 - 고가차도(전력)" xfId="609" xr:uid="{00000000-0005-0000-0000-000060020000}"/>
    <cellStyle name="_삼성기전견적서양식(070502)" xfId="610" xr:uid="{00000000-0005-0000-0000-000061020000}"/>
    <cellStyle name="_삼일" xfId="611" xr:uid="{00000000-0005-0000-0000-000062020000}"/>
    <cellStyle name="_상하수도 범용도입 설계내역서2.0" xfId="612" xr:uid="{00000000-0005-0000-0000-000063020000}"/>
    <cellStyle name="_새주소웹서버" xfId="613" xr:uid="{00000000-0005-0000-0000-000064020000}"/>
    <cellStyle name="_서부산유통단지 진입도로개설공사(자동제어)" xfId="614" xr:uid="{00000000-0005-0000-0000-000065020000}"/>
    <cellStyle name="_서울 지하철 7호선 연장 내역서" xfId="615" xr:uid="{00000000-0005-0000-0000-000066020000}"/>
    <cellStyle name="_서울과학관의장" xfId="616" xr:uid="{00000000-0005-0000-0000-000067020000}"/>
    <cellStyle name="_서울시 도로굴착복구관리시스템 구축사업 예산설계서_v5" xfId="617" xr:uid="{00000000-0005-0000-0000-000068020000}"/>
    <cellStyle name="_서울시 도로굴착복구관리시스템 구축용역사업 설계서(FP방식)_최종" xfId="618" xr:uid="{00000000-0005-0000-0000-000069020000}"/>
    <cellStyle name="_서울여대(20020516)" xfId="619" xr:uid="{00000000-0005-0000-0000-00006A020000}"/>
    <cellStyle name="_서울차량기지가설공사 설.변" xfId="620" xr:uid="{00000000-0005-0000-0000-00006B020000}"/>
    <cellStyle name="_서초동 빌딩-1" xfId="621" xr:uid="{00000000-0005-0000-0000-00006C020000}"/>
    <cellStyle name="_설계서" xfId="622" xr:uid="{00000000-0005-0000-0000-00006D020000}"/>
    <cellStyle name="_설계예산서(참고)" xfId="623" xr:uid="{00000000-0005-0000-0000-00006E020000}"/>
    <cellStyle name="_설계원가 및 손익계산서(극장)" xfId="624" xr:uid="{00000000-0005-0000-0000-00006F020000}"/>
    <cellStyle name="_설계원가 및 손익계산서(백화점)" xfId="625" xr:uid="{00000000-0005-0000-0000-000070020000}"/>
    <cellStyle name="_설계원가 및 손익계산서(이광환)" xfId="626" xr:uid="{00000000-0005-0000-0000-000071020000}"/>
    <cellStyle name="_설비(1218)" xfId="627" xr:uid="{00000000-0005-0000-0000-000072020000}"/>
    <cellStyle name="_설비내역" xfId="628" xr:uid="{00000000-0005-0000-0000-000073020000}"/>
    <cellStyle name="_설비내역_구덕터널배전반설치" xfId="629" xr:uid="{00000000-0005-0000-0000-000074020000}"/>
    <cellStyle name="_설비분담내역(남성)" xfId="630" xr:uid="{00000000-0005-0000-0000-000075020000}"/>
    <cellStyle name="_설비분담내역(남성)_구덕터널배전반설치" xfId="631" xr:uid="{00000000-0005-0000-0000-000076020000}"/>
    <cellStyle name="_설비분담내역(동영)" xfId="632" xr:uid="{00000000-0005-0000-0000-000077020000}"/>
    <cellStyle name="_설비분담내역(동영)_구덕터널배전반설치" xfId="633" xr:uid="{00000000-0005-0000-0000-000078020000}"/>
    <cellStyle name="_성화원가압장인버터제어반 설계서" xfId="634" xr:uid="{00000000-0005-0000-0000-000079020000}"/>
    <cellStyle name="_소프트웨어개발규모산정(기능점수)" xfId="635" xr:uid="{00000000-0005-0000-0000-00007A020000}"/>
    <cellStyle name="_송현실행내역" xfId="636" xr:uid="{00000000-0005-0000-0000-00007B020000}"/>
    <cellStyle name="_수량및단가산출서(전기공사)" xfId="637" xr:uid="{00000000-0005-0000-0000-00007C020000}"/>
    <cellStyle name="_수배전반내역서(APEC기후센터 독립건물)" xfId="638" xr:uid="{00000000-0005-0000-0000-00007D020000}"/>
    <cellStyle name="_수배전반제작설치" xfId="639" xr:uid="{00000000-0005-0000-0000-00007E020000}"/>
    <cellStyle name="_수전설비내역" xfId="640" xr:uid="{00000000-0005-0000-0000-00007F020000}"/>
    <cellStyle name="_시설 언더패스 견적-40202" xfId="641" xr:uid="{00000000-0005-0000-0000-000080020000}"/>
    <cellStyle name="_시설 언더패스 견적-40204" xfId="642" xr:uid="{00000000-0005-0000-0000-000081020000}"/>
    <cellStyle name="_시설 언더패스 견적-40225" xfId="643" xr:uid="{00000000-0005-0000-0000-000082020000}"/>
    <cellStyle name="_시설관리소 단가견적(물금)" xfId="644" xr:uid="{00000000-0005-0000-0000-000083020000}"/>
    <cellStyle name="_실행보고(전력저압반공사)-자료포함" xfId="645" xr:uid="{00000000-0005-0000-0000-000084020000}"/>
    <cellStyle name="_실행보고(전력저압반공사)-자료포함_구덕터널배전반설치" xfId="646" xr:uid="{00000000-0005-0000-0000-000085020000}"/>
    <cellStyle name="_안양점" xfId="647" xr:uid="{00000000-0005-0000-0000-000086020000}"/>
    <cellStyle name="_양산영대교경관조명" xfId="648" xr:uid="{00000000-0005-0000-0000-000087020000}"/>
    <cellStyle name="_양산영대교경관조명1" xfId="649" xr:uid="{00000000-0005-0000-0000-000088020000}"/>
    <cellStyle name="_양산영대교경관조명내역" xfId="650" xr:uid="{00000000-0005-0000-0000-000089020000}"/>
    <cellStyle name="_양산영대교경관조명내역12.10" xfId="651" xr:uid="{00000000-0005-0000-0000-00008A020000}"/>
    <cellStyle name="_연산배수지(070529)" xfId="652" xr:uid="{00000000-0005-0000-0000-00008B020000}"/>
    <cellStyle name="_연약지반계측기" xfId="653" xr:uid="{00000000-0005-0000-0000-00008C020000}"/>
    <cellStyle name="_연약지반계측기_2회기성내역서" xfId="654" xr:uid="{00000000-0005-0000-0000-00008D020000}"/>
    <cellStyle name="_연약지반계측기_2회기성내역서_지급내역,조서,검사원-전기공사" xfId="655" xr:uid="{00000000-0005-0000-0000-00008E020000}"/>
    <cellStyle name="_연약지반계측기_2회기성내역서_지급내역,조서,검사원-전기공사_북청3회양산기성내역(전기)051027" xfId="656" xr:uid="{00000000-0005-0000-0000-00008F020000}"/>
    <cellStyle name="_연약지반계측기_지급내역,조서,검사원-전기공사" xfId="657" xr:uid="{00000000-0005-0000-0000-000090020000}"/>
    <cellStyle name="_연약지반계측기_지급내역,조서,검사원-전기공사_1" xfId="658" xr:uid="{00000000-0005-0000-0000-000091020000}"/>
    <cellStyle name="_연약지반계측기_지급내역,조서,검사원-전기공사_1_북청3회양산기성내역(전기)051027" xfId="659" xr:uid="{00000000-0005-0000-0000-000092020000}"/>
    <cellStyle name="_연약지반계측기_지급내역,조서,검사원-전기공사_지급내역,조서,검사원-전기공사" xfId="660" xr:uid="{00000000-0005-0000-0000-000093020000}"/>
    <cellStyle name="_연약지반계측기_지급내역,조서,검사원-전기공사_지급내역,조서,검사원-전기공사_북청3회양산기성내역(전기)051027" xfId="661" xr:uid="{00000000-0005-0000-0000-000094020000}"/>
    <cellStyle name="_영광군설계서_전체" xfId="662" xr:uid="{00000000-0005-0000-0000-000095020000}"/>
    <cellStyle name="_예산서(이화철교)" xfId="663" xr:uid="{00000000-0005-0000-0000-000096020000}"/>
    <cellStyle name="_예산설계(서울시 GIS포털시스템 추가 구축)" xfId="664" xr:uid="{00000000-0005-0000-0000-000097020000}"/>
    <cellStyle name="_용역계약요청(SD)" xfId="665" xr:uid="{00000000-0005-0000-0000-000098020000}"/>
    <cellStyle name="_용인명지대학과동234" xfId="666" xr:uid="{00000000-0005-0000-0000-000099020000}"/>
    <cellStyle name="_울산시총괄안-20030509v1" xfId="667" xr:uid="{00000000-0005-0000-0000-00009A020000}"/>
    <cellStyle name="_울산역구내외1단가산출서" xfId="668" xr:uid="{00000000-0005-0000-0000-00009B020000}"/>
    <cellStyle name="_울산역구내외1단가산출서_1" xfId="669" xr:uid="{00000000-0005-0000-0000-00009C020000}"/>
    <cellStyle name="_울산홈플러스 전기공사" xfId="670" xr:uid="{00000000-0005-0000-0000-00009D020000}"/>
    <cellStyle name="_원가계산" xfId="671" xr:uid="{00000000-0005-0000-0000-00009E020000}"/>
    <cellStyle name="_원가계산서 서식" xfId="672" xr:uid="{00000000-0005-0000-0000-00009F020000}"/>
    <cellStyle name="_원가분석(1217)" xfId="673" xr:uid="{00000000-0005-0000-0000-0000A0020000}"/>
    <cellStyle name="_원가분석(아이0208)" xfId="674" xr:uid="{00000000-0005-0000-0000-0000A1020000}"/>
    <cellStyle name="_원가조사서" xfId="675" xr:uid="{00000000-0005-0000-0000-0000A2020000}"/>
    <cellStyle name="_원가조사서(R1)" xfId="676" xr:uid="{00000000-0005-0000-0000-0000A3020000}"/>
    <cellStyle name="_원가조사서(충주통합)" xfId="677" xr:uid="{00000000-0005-0000-0000-0000A4020000}"/>
    <cellStyle name="_웹기반 수치지도 활용시스템 도입 설계서_1.1" xfId="678" xr:uid="{00000000-0005-0000-0000-0000A5020000}"/>
    <cellStyle name="_웹기반 수치지도 활용시스템 도입 설계서_2.0" xfId="679" xr:uid="{00000000-0005-0000-0000-0000A6020000}"/>
    <cellStyle name="_응급ES" xfId="680" xr:uid="{00000000-0005-0000-0000-0000A7020000}"/>
    <cellStyle name="_응급RE" xfId="681" xr:uid="{00000000-0005-0000-0000-0000A8020000}"/>
    <cellStyle name="_의정부  상하수도 설계내역서_1.2" xfId="682" xr:uid="{00000000-0005-0000-0000-0000A9020000}"/>
    <cellStyle name="_인쇄산정기준표" xfId="683" xr:uid="{00000000-0005-0000-0000-0000AA020000}"/>
    <cellStyle name="_인원계획표 " xfId="684" xr:uid="{00000000-0005-0000-0000-0000AB020000}"/>
    <cellStyle name="_인원계획표 _1차수정설계내역서(현장)" xfId="685" xr:uid="{00000000-0005-0000-0000-0000AC020000}"/>
    <cellStyle name="_인원계획표 _1차수정설계내역서(현장)_2회기성내역서" xfId="686" xr:uid="{00000000-0005-0000-0000-0000AD020000}"/>
    <cellStyle name="_인원계획표 _1차수정설계내역서(현장)_2회기성내역서_지급내역,조서,검사원-전기공사" xfId="687" xr:uid="{00000000-0005-0000-0000-0000AE020000}"/>
    <cellStyle name="_인원계획표 _1차수정설계내역서(현장)_2회기성내역서_지급내역,조서,검사원-전기공사_북청3회양산기성내역(전기)051027" xfId="688" xr:uid="{00000000-0005-0000-0000-0000AF020000}"/>
    <cellStyle name="_인원계획표 _1차수정설계내역서(현장)_가시설공사(2차변경)" xfId="689" xr:uid="{00000000-0005-0000-0000-0000B0020000}"/>
    <cellStyle name="_인원계획표 _1차수정설계내역서(현장)_가시설공사(2차변경)_2회기성내역서" xfId="690" xr:uid="{00000000-0005-0000-0000-0000B1020000}"/>
    <cellStyle name="_인원계획표 _1차수정설계내역서(현장)_가시설공사(2차변경)_2회기성내역서_지급내역,조서,검사원-전기공사" xfId="691" xr:uid="{00000000-0005-0000-0000-0000B2020000}"/>
    <cellStyle name="_인원계획표 _1차수정설계내역서(현장)_가시설공사(2차변경)_2회기성내역서_지급내역,조서,검사원-전기공사_북청3회양산기성내역(전기)051027" xfId="692" xr:uid="{00000000-0005-0000-0000-0000B3020000}"/>
    <cellStyle name="_인원계획표 _1차수정설계내역서(현장)_가시설공사(2차변경)_지급내역,조서,검사원-전기공사" xfId="693" xr:uid="{00000000-0005-0000-0000-0000B4020000}"/>
    <cellStyle name="_인원계획표 _1차수정설계내역서(현장)_가시설공사(2차변경)_지급내역,조서,검사원-전기공사_1" xfId="694" xr:uid="{00000000-0005-0000-0000-0000B5020000}"/>
    <cellStyle name="_인원계획표 _1차수정설계내역서(현장)_가시설공사(2차변경)_지급내역,조서,검사원-전기공사_1_북청3회양산기성내역(전기)051027" xfId="695" xr:uid="{00000000-0005-0000-0000-0000B6020000}"/>
    <cellStyle name="_인원계획표 _1차수정설계내역서(현장)_가시설공사(2차변경)_지급내역,조서,검사원-전기공사_지급내역,조서,검사원-전기공사" xfId="696" xr:uid="{00000000-0005-0000-0000-0000B7020000}"/>
    <cellStyle name="_인원계획표 _1차수정설계내역서(현장)_가시설공사(2차변경)_지급내역,조서,검사원-전기공사_지급내역,조서,검사원-전기공사_북청3회양산기성내역(전기)051027" xfId="697" xr:uid="{00000000-0005-0000-0000-0000B8020000}"/>
    <cellStyle name="_인원계획표 _1차수정설계내역서(현장)_내역서" xfId="698" xr:uid="{00000000-0005-0000-0000-0000B9020000}"/>
    <cellStyle name="_인원계획표 _1차수정설계내역서(현장)_내역서_2회기성내역서" xfId="699" xr:uid="{00000000-0005-0000-0000-0000BA020000}"/>
    <cellStyle name="_인원계획표 _1차수정설계내역서(현장)_내역서_2회기성내역서_지급내역,조서,검사원-전기공사" xfId="700" xr:uid="{00000000-0005-0000-0000-0000BB020000}"/>
    <cellStyle name="_인원계획표 _1차수정설계내역서(현장)_내역서_2회기성내역서_지급내역,조서,검사원-전기공사_북청3회양산기성내역(전기)051027" xfId="701" xr:uid="{00000000-0005-0000-0000-0000BC020000}"/>
    <cellStyle name="_인원계획표 _1차수정설계내역서(현장)_내역서_지급내역,조서,검사원-전기공사" xfId="702" xr:uid="{00000000-0005-0000-0000-0000BD020000}"/>
    <cellStyle name="_인원계획표 _1차수정설계내역서(현장)_내역서_지급내역,조서,검사원-전기공사_1" xfId="703" xr:uid="{00000000-0005-0000-0000-0000BE020000}"/>
    <cellStyle name="_인원계획표 _1차수정설계내역서(현장)_내역서_지급내역,조서,검사원-전기공사_1_북청3회양산기성내역(전기)051027" xfId="704" xr:uid="{00000000-0005-0000-0000-0000BF020000}"/>
    <cellStyle name="_인원계획표 _1차수정설계내역서(현장)_내역서_지급내역,조서,검사원-전기공사_지급내역,조서,검사원-전기공사" xfId="705" xr:uid="{00000000-0005-0000-0000-0000C0020000}"/>
    <cellStyle name="_인원계획표 _1차수정설계내역서(현장)_내역서_지급내역,조서,검사원-전기공사_지급내역,조서,검사원-전기공사_북청3회양산기성내역(전기)051027" xfId="706" xr:uid="{00000000-0005-0000-0000-0000C1020000}"/>
    <cellStyle name="_인원계획표 _1차수정설계내역서(현장)_본사설명" xfId="707" xr:uid="{00000000-0005-0000-0000-0000C2020000}"/>
    <cellStyle name="_인원계획표 _1차수정설계내역서(현장)_본사설명_2회기성내역서" xfId="708" xr:uid="{00000000-0005-0000-0000-0000C3020000}"/>
    <cellStyle name="_인원계획표 _1차수정설계내역서(현장)_본사설명_2회기성내역서_지급내역,조서,검사원-전기공사" xfId="709" xr:uid="{00000000-0005-0000-0000-0000C4020000}"/>
    <cellStyle name="_인원계획표 _1차수정설계내역서(현장)_본사설명_2회기성내역서_지급내역,조서,검사원-전기공사_북청3회양산기성내역(전기)051027" xfId="710" xr:uid="{00000000-0005-0000-0000-0000C5020000}"/>
    <cellStyle name="_인원계획표 _1차수정설계내역서(현장)_본사설명_지급내역,조서,검사원-전기공사" xfId="711" xr:uid="{00000000-0005-0000-0000-0000C6020000}"/>
    <cellStyle name="_인원계획표 _1차수정설계내역서(현장)_본사설명_지급내역,조서,검사원-전기공사_1" xfId="712" xr:uid="{00000000-0005-0000-0000-0000C7020000}"/>
    <cellStyle name="_인원계획표 _1차수정설계내역서(현장)_본사설명_지급내역,조서,검사원-전기공사_1_북청3회양산기성내역(전기)051027" xfId="713" xr:uid="{00000000-0005-0000-0000-0000C8020000}"/>
    <cellStyle name="_인원계획표 _1차수정설계내역서(현장)_본사설명_지급내역,조서,검사원-전기공사_지급내역,조서,검사원-전기공사" xfId="714" xr:uid="{00000000-0005-0000-0000-0000C9020000}"/>
    <cellStyle name="_인원계획표 _1차수정설계내역서(현장)_본사설명_지급내역,조서,검사원-전기공사_지급내역,조서,검사원-전기공사_북청3회양산기성내역(전기)051027" xfId="715" xr:uid="{00000000-0005-0000-0000-0000CA020000}"/>
    <cellStyle name="_인원계획표 _1차수정설계내역서(현장)_설계누락 검토(설계리스크)" xfId="716" xr:uid="{00000000-0005-0000-0000-0000CB020000}"/>
    <cellStyle name="_인원계획표 _1차수정설계내역서(현장)_설계누락 검토(설계리스크)_2회기성내역서" xfId="717" xr:uid="{00000000-0005-0000-0000-0000CC020000}"/>
    <cellStyle name="_인원계획표 _1차수정설계내역서(현장)_설계누락 검토(설계리스크)_2회기성내역서_지급내역,조서,검사원-전기공사" xfId="718" xr:uid="{00000000-0005-0000-0000-0000CD020000}"/>
    <cellStyle name="_인원계획표 _1차수정설계내역서(현장)_설계누락 검토(설계리스크)_2회기성내역서_지급내역,조서,검사원-전기공사_북청3회양산기성내역(전기)051027" xfId="719" xr:uid="{00000000-0005-0000-0000-0000CE020000}"/>
    <cellStyle name="_인원계획표 _1차수정설계내역서(현장)_설계누락 검토(설계리스크)_지급내역,조서,검사원-전기공사" xfId="720" xr:uid="{00000000-0005-0000-0000-0000CF020000}"/>
    <cellStyle name="_인원계획표 _1차수정설계내역서(현장)_설계누락 검토(설계리스크)_지급내역,조서,검사원-전기공사_1" xfId="721" xr:uid="{00000000-0005-0000-0000-0000D0020000}"/>
    <cellStyle name="_인원계획표 _1차수정설계내역서(현장)_설계누락 검토(설계리스크)_지급내역,조서,검사원-전기공사_1_북청3회양산기성내역(전기)051027" xfId="722" xr:uid="{00000000-0005-0000-0000-0000D1020000}"/>
    <cellStyle name="_인원계획표 _1차수정설계내역서(현장)_설계누락 검토(설계리스크)_지급내역,조서,검사원-전기공사_지급내역,조서,검사원-전기공사" xfId="723" xr:uid="{00000000-0005-0000-0000-0000D2020000}"/>
    <cellStyle name="_인원계획표 _1차수정설계내역서(현장)_설계누락 검토(설계리스크)_지급내역,조서,검사원-전기공사_지급내역,조서,검사원-전기공사_북청3회양산기성내역(전기)051027" xfId="724" xr:uid="{00000000-0005-0000-0000-0000D3020000}"/>
    <cellStyle name="_인원계획표 _1차수정설계내역서(현장)_설계누락 내역(설계리스크)" xfId="725" xr:uid="{00000000-0005-0000-0000-0000D4020000}"/>
    <cellStyle name="_인원계획표 _1차수정설계내역서(현장)_설계누락 내역(설계리스크)_2회기성내역서" xfId="726" xr:uid="{00000000-0005-0000-0000-0000D5020000}"/>
    <cellStyle name="_인원계획표 _1차수정설계내역서(현장)_설계누락 내역(설계리스크)_2회기성내역서_지급내역,조서,검사원-전기공사" xfId="727" xr:uid="{00000000-0005-0000-0000-0000D6020000}"/>
    <cellStyle name="_인원계획표 _1차수정설계내역서(현장)_설계누락 내역(설계리스크)_2회기성내역서_지급내역,조서,검사원-전기공사_북청3회양산기성내역(전기)051027" xfId="728" xr:uid="{00000000-0005-0000-0000-0000D7020000}"/>
    <cellStyle name="_인원계획표 _1차수정설계내역서(현장)_설계누락 내역(설계리스크)_지급내역,조서,검사원-전기공사" xfId="729" xr:uid="{00000000-0005-0000-0000-0000D8020000}"/>
    <cellStyle name="_인원계획표 _1차수정설계내역서(현장)_설계누락 내역(설계리스크)_지급내역,조서,검사원-전기공사_1" xfId="730" xr:uid="{00000000-0005-0000-0000-0000D9020000}"/>
    <cellStyle name="_인원계획표 _1차수정설계내역서(현장)_설계누락 내역(설계리스크)_지급내역,조서,검사원-전기공사_1_북청3회양산기성내역(전기)051027" xfId="731" xr:uid="{00000000-0005-0000-0000-0000DA020000}"/>
    <cellStyle name="_인원계획표 _1차수정설계내역서(현장)_설계누락 내역(설계리스크)_지급내역,조서,검사원-전기공사_지급내역,조서,검사원-전기공사" xfId="732" xr:uid="{00000000-0005-0000-0000-0000DB020000}"/>
    <cellStyle name="_인원계획표 _1차수정설계내역서(현장)_설계누락 내역(설계리스크)_지급내역,조서,검사원-전기공사_지급내역,조서,검사원-전기공사_북청3회양산기성내역(전기)051027" xfId="733" xr:uid="{00000000-0005-0000-0000-0000DC020000}"/>
    <cellStyle name="_인원계획표 _1차수정설계내역서(현장)_설계누락 내역(설계리스크)-1" xfId="734" xr:uid="{00000000-0005-0000-0000-0000DD020000}"/>
    <cellStyle name="_인원계획표 _1차수정설계내역서(현장)_설계누락 내역(설계리스크)-1_2회기성내역서" xfId="735" xr:uid="{00000000-0005-0000-0000-0000DE020000}"/>
    <cellStyle name="_인원계획표 _1차수정설계내역서(현장)_설계누락 내역(설계리스크)-1_2회기성내역서_지급내역,조서,검사원-전기공사" xfId="736" xr:uid="{00000000-0005-0000-0000-0000DF020000}"/>
    <cellStyle name="_인원계획표 _1차수정설계내역서(현장)_설계누락 내역(설계리스크)-1_2회기성내역서_지급내역,조서,검사원-전기공사_북청3회양산기성내역(전기)051027" xfId="737" xr:uid="{00000000-0005-0000-0000-0000E0020000}"/>
    <cellStyle name="_인원계획표 _1차수정설계내역서(현장)_설계누락 내역(설계리스크)-1_지급내역,조서,검사원-전기공사" xfId="738" xr:uid="{00000000-0005-0000-0000-0000E1020000}"/>
    <cellStyle name="_인원계획표 _1차수정설계내역서(현장)_설계누락 내역(설계리스크)-1_지급내역,조서,검사원-전기공사_1" xfId="739" xr:uid="{00000000-0005-0000-0000-0000E2020000}"/>
    <cellStyle name="_인원계획표 _1차수정설계내역서(현장)_설계누락 내역(설계리스크)-1_지급내역,조서,검사원-전기공사_1_북청3회양산기성내역(전기)051027" xfId="740" xr:uid="{00000000-0005-0000-0000-0000E3020000}"/>
    <cellStyle name="_인원계획표 _1차수정설계내역서(현장)_설계누락 내역(설계리스크)-1_지급내역,조서,검사원-전기공사_지급내역,조서,검사원-전기공사" xfId="741" xr:uid="{00000000-0005-0000-0000-0000E4020000}"/>
    <cellStyle name="_인원계획표 _1차수정설계내역서(현장)_설계누락 내역(설계리스크)-1_지급내역,조서,검사원-전기공사_지급내역,조서,검사원-전기공사_북청3회양산기성내역(전기)051027" xfId="742" xr:uid="{00000000-0005-0000-0000-0000E5020000}"/>
    <cellStyle name="_인원계획표 _1차수정설계내역서(현장)_실행적용 - 설계내역서(토목)-당초분(도급실행비교)" xfId="743" xr:uid="{00000000-0005-0000-0000-0000E6020000}"/>
    <cellStyle name="_인원계획표 _1차수정설계내역서(현장)_실행적용 - 설계내역서(토목)-당초분(도급실행비교)_2회기성내역서" xfId="744" xr:uid="{00000000-0005-0000-0000-0000E7020000}"/>
    <cellStyle name="_인원계획표 _1차수정설계내역서(현장)_실행적용 - 설계내역서(토목)-당초분(도급실행비교)_2회기성내역서_지급내역,조서,검사원-전기공사" xfId="745" xr:uid="{00000000-0005-0000-0000-0000E8020000}"/>
    <cellStyle name="_인원계획표 _1차수정설계내역서(현장)_실행적용 - 설계내역서(토목)-당초분(도급실행비교)_2회기성내역서_지급내역,조서,검사원-전기공사_북청3회양산기성내역(전기)051027" xfId="746" xr:uid="{00000000-0005-0000-0000-0000E9020000}"/>
    <cellStyle name="_인원계획표 _1차수정설계내역서(현장)_실행적용 - 설계내역서(토목)-당초분(도급실행비교)_지급내역,조서,검사원-전기공사" xfId="747" xr:uid="{00000000-0005-0000-0000-0000EA020000}"/>
    <cellStyle name="_인원계획표 _1차수정설계내역서(현장)_실행적용 - 설계내역서(토목)-당초분(도급실행비교)_지급내역,조서,검사원-전기공사_1" xfId="748" xr:uid="{00000000-0005-0000-0000-0000EB020000}"/>
    <cellStyle name="_인원계획표 _1차수정설계내역서(현장)_실행적용 - 설계내역서(토목)-당초분(도급실행비교)_지급내역,조서,검사원-전기공사_1_북청3회양산기성내역(전기)051027" xfId="749" xr:uid="{00000000-0005-0000-0000-0000EC020000}"/>
    <cellStyle name="_인원계획표 _1차수정설계내역서(현장)_실행적용 - 설계내역서(토목)-당초분(도급실행비교)_지급내역,조서,검사원-전기공사_지급내역,조서,검사원-전기공사" xfId="750" xr:uid="{00000000-0005-0000-0000-0000ED020000}"/>
    <cellStyle name="_인원계획표 _1차수정설계내역서(현장)_실행적용 - 설계내역서(토목)-당초분(도급실행비교)_지급내역,조서,검사원-전기공사_지급내역,조서,검사원-전기공사_북청3회양산기성내역(전기)051027" xfId="751" xr:uid="{00000000-0005-0000-0000-0000EE020000}"/>
    <cellStyle name="_인원계획표 _1차수정설계내역서(현장)_지급내역,조서,검사원-전기공사" xfId="752" xr:uid="{00000000-0005-0000-0000-0000EF020000}"/>
    <cellStyle name="_인원계획표 _1차수정설계내역서(현장)_지급내역,조서,검사원-전기공사_1" xfId="753" xr:uid="{00000000-0005-0000-0000-0000F0020000}"/>
    <cellStyle name="_인원계획표 _1차수정설계내역서(현장)_지급내역,조서,검사원-전기공사_1_북청3회양산기성내역(전기)051027" xfId="754" xr:uid="{00000000-0005-0000-0000-0000F1020000}"/>
    <cellStyle name="_인원계획표 _1차수정설계내역서(현장)_지급내역,조서,검사원-전기공사_지급내역,조서,검사원-전기공사" xfId="755" xr:uid="{00000000-0005-0000-0000-0000F2020000}"/>
    <cellStyle name="_인원계획표 _1차수정설계내역서(현장)_지급내역,조서,검사원-전기공사_지급내역,조서,검사원-전기공사_북청3회양산기성내역(전기)051027" xfId="756" xr:uid="{00000000-0005-0000-0000-0000F3020000}"/>
    <cellStyle name="_인원계획표 _1차수정설계내역서(현장)_철근가공조립검토(설계리스크)" xfId="757" xr:uid="{00000000-0005-0000-0000-0000F4020000}"/>
    <cellStyle name="_인원계획표 _1차수정설계내역서(현장)_철근가공조립검토(설계리스크)_2회기성내역서" xfId="758" xr:uid="{00000000-0005-0000-0000-0000F5020000}"/>
    <cellStyle name="_인원계획표 _1차수정설계내역서(현장)_철근가공조립검토(설계리스크)_2회기성내역서_지급내역,조서,검사원-전기공사" xfId="759" xr:uid="{00000000-0005-0000-0000-0000F6020000}"/>
    <cellStyle name="_인원계획표 _1차수정설계내역서(현장)_철근가공조립검토(설계리스크)_2회기성내역서_지급내역,조서,검사원-전기공사_북청3회양산기성내역(전기)051027" xfId="760" xr:uid="{00000000-0005-0000-0000-0000F7020000}"/>
    <cellStyle name="_인원계획표 _1차수정설계내역서(현장)_철근가공조립검토(설계리스크)_지급내역,조서,검사원-전기공사" xfId="761" xr:uid="{00000000-0005-0000-0000-0000F8020000}"/>
    <cellStyle name="_인원계획표 _1차수정설계내역서(현장)_철근가공조립검토(설계리스크)_지급내역,조서,검사원-전기공사_1" xfId="762" xr:uid="{00000000-0005-0000-0000-0000F9020000}"/>
    <cellStyle name="_인원계획표 _1차수정설계내역서(현장)_철근가공조립검토(설계리스크)_지급내역,조서,검사원-전기공사_1_북청3회양산기성내역(전기)051027" xfId="763" xr:uid="{00000000-0005-0000-0000-0000FA020000}"/>
    <cellStyle name="_인원계획표 _1차수정설계내역서(현장)_철근가공조립검토(설계리스크)_지급내역,조서,검사원-전기공사_지급내역,조서,검사원-전기공사" xfId="764" xr:uid="{00000000-0005-0000-0000-0000FB020000}"/>
    <cellStyle name="_인원계획표 _1차수정설계내역서(현장)_철근가공조립검토(설계리스크)_지급내역,조서,검사원-전기공사_지급내역,조서,검사원-전기공사_북청3회양산기성내역(전기)051027" xfId="765" xr:uid="{00000000-0005-0000-0000-0000FC020000}"/>
    <cellStyle name="_인원계획표 _1차수정설계내역서(현장)_추가공사 내역(설계리스크)" xfId="766" xr:uid="{00000000-0005-0000-0000-0000FD020000}"/>
    <cellStyle name="_인원계획표 _1차수정설계내역서(현장)_추가공사 내역(설계리스크)_2회기성내역서" xfId="767" xr:uid="{00000000-0005-0000-0000-0000FE020000}"/>
    <cellStyle name="_인원계획표 _1차수정설계내역서(현장)_추가공사 내역(설계리스크)_2회기성내역서_지급내역,조서,검사원-전기공사" xfId="768" xr:uid="{00000000-0005-0000-0000-0000FF020000}"/>
    <cellStyle name="_인원계획표 _1차수정설계내역서(현장)_추가공사 내역(설계리스크)_2회기성내역서_지급내역,조서,검사원-전기공사_북청3회양산기성내역(전기)051027" xfId="769" xr:uid="{00000000-0005-0000-0000-000000030000}"/>
    <cellStyle name="_인원계획표 _1차수정설계내역서(현장)_추가공사 내역(설계리스크)_지급내역,조서,검사원-전기공사" xfId="770" xr:uid="{00000000-0005-0000-0000-000001030000}"/>
    <cellStyle name="_인원계획표 _1차수정설계내역서(현장)_추가공사 내역(설계리스크)_지급내역,조서,검사원-전기공사_1" xfId="771" xr:uid="{00000000-0005-0000-0000-000002030000}"/>
    <cellStyle name="_인원계획표 _1차수정설계내역서(현장)_추가공사 내역(설계리스크)_지급내역,조서,검사원-전기공사_1_북청3회양산기성내역(전기)051027" xfId="772" xr:uid="{00000000-0005-0000-0000-000003030000}"/>
    <cellStyle name="_인원계획표 _1차수정설계내역서(현장)_추가공사 내역(설계리스크)_지급내역,조서,검사원-전기공사_지급내역,조서,검사원-전기공사" xfId="773" xr:uid="{00000000-0005-0000-0000-000004030000}"/>
    <cellStyle name="_인원계획표 _1차수정설계내역서(현장)_추가공사 내역(설계리스크)_지급내역,조서,검사원-전기공사_지급내역,조서,검사원-전기공사_북청3회양산기성내역(전기)051027" xfId="774" xr:uid="{00000000-0005-0000-0000-000005030000}"/>
    <cellStyle name="_인원계획표 _1차수정설계내역서(현장)_추가공사 내역서(P10,P16)" xfId="775" xr:uid="{00000000-0005-0000-0000-000006030000}"/>
    <cellStyle name="_인원계획표 _1차수정설계내역서(현장)_추가공사 내역서(P10,P16)_2회기성내역서" xfId="776" xr:uid="{00000000-0005-0000-0000-000007030000}"/>
    <cellStyle name="_인원계획표 _1차수정설계내역서(현장)_추가공사 내역서(P10,P16)_2회기성내역서_지급내역,조서,검사원-전기공사" xfId="777" xr:uid="{00000000-0005-0000-0000-000008030000}"/>
    <cellStyle name="_인원계획표 _1차수정설계내역서(현장)_추가공사 내역서(P10,P16)_2회기성내역서_지급내역,조서,검사원-전기공사_북청3회양산기성내역(전기)051027" xfId="778" xr:uid="{00000000-0005-0000-0000-000009030000}"/>
    <cellStyle name="_인원계획표 _1차수정설계내역서(현장)_추가공사 내역서(P10,P16)_지급내역,조서,검사원-전기공사" xfId="779" xr:uid="{00000000-0005-0000-0000-00000A030000}"/>
    <cellStyle name="_인원계획표 _1차수정설계내역서(현장)_추가공사 내역서(P10,P16)_지급내역,조서,검사원-전기공사_1" xfId="780" xr:uid="{00000000-0005-0000-0000-00000B030000}"/>
    <cellStyle name="_인원계획표 _1차수정설계내역서(현장)_추가공사 내역서(P10,P16)_지급내역,조서,검사원-전기공사_1_북청3회양산기성내역(전기)051027" xfId="781" xr:uid="{00000000-0005-0000-0000-00000C030000}"/>
    <cellStyle name="_인원계획표 _1차수정설계내역서(현장)_추가공사 내역서(P10,P16)_지급내역,조서,검사원-전기공사_지급내역,조서,검사원-전기공사" xfId="782" xr:uid="{00000000-0005-0000-0000-00000D030000}"/>
    <cellStyle name="_인원계획표 _1차수정설계내역서(현장)_추가공사 내역서(P10,P16)_지급내역,조서,검사원-전기공사_지급내역,조서,검사원-전기공사_북청3회양산기성내역(전기)051027" xfId="783" xr:uid="{00000000-0005-0000-0000-00000E030000}"/>
    <cellStyle name="_인원계획표 _1차수정설계내역서(현장)_하도급계약요청 가시설(양산선3공구)" xfId="784" xr:uid="{00000000-0005-0000-0000-00000F030000}"/>
    <cellStyle name="_인원계획표 _1차수정설계내역서(현장)_하도급계약요청 가시설(양산선3공구)_2회기성내역서" xfId="785" xr:uid="{00000000-0005-0000-0000-000010030000}"/>
    <cellStyle name="_인원계획표 _1차수정설계내역서(현장)_하도급계약요청 가시설(양산선3공구)_2회기성내역서_지급내역,조서,검사원-전기공사" xfId="786" xr:uid="{00000000-0005-0000-0000-000011030000}"/>
    <cellStyle name="_인원계획표 _1차수정설계내역서(현장)_하도급계약요청 가시설(양산선3공구)_2회기성내역서_지급내역,조서,검사원-전기공사_북청3회양산기성내역(전기)051027" xfId="787" xr:uid="{00000000-0005-0000-0000-000012030000}"/>
    <cellStyle name="_인원계획표 _1차수정설계내역서(현장)_하도급계약요청 가시설(양산선3공구)_지급내역,조서,검사원-전기공사" xfId="788" xr:uid="{00000000-0005-0000-0000-000013030000}"/>
    <cellStyle name="_인원계획표 _1차수정설계내역서(현장)_하도급계약요청 가시설(양산선3공구)_지급내역,조서,검사원-전기공사_1" xfId="789" xr:uid="{00000000-0005-0000-0000-000014030000}"/>
    <cellStyle name="_인원계획표 _1차수정설계내역서(현장)_하도급계약요청 가시설(양산선3공구)_지급내역,조서,검사원-전기공사_1_북청3회양산기성내역(전기)051027" xfId="790" xr:uid="{00000000-0005-0000-0000-000015030000}"/>
    <cellStyle name="_인원계획표 _1차수정설계내역서(현장)_하도급계약요청 가시설(양산선3공구)_지급내역,조서,검사원-전기공사_지급내역,조서,검사원-전기공사" xfId="791" xr:uid="{00000000-0005-0000-0000-000016030000}"/>
    <cellStyle name="_인원계획표 _1차수정설계내역서(현장)_하도급계약요청 가시설(양산선3공구)_지급내역,조서,검사원-전기공사_지급내역,조서,검사원-전기공사_북청3회양산기성내역(전기)051027" xfId="792" xr:uid="{00000000-0005-0000-0000-000017030000}"/>
    <cellStyle name="_인원계획표 _1차수정설계내역서(현장)_하도급계획(가시설)" xfId="793" xr:uid="{00000000-0005-0000-0000-000018030000}"/>
    <cellStyle name="_인원계획표 _1차수정설계내역서(현장)_하도급계획(가시설)_2회기성내역서" xfId="794" xr:uid="{00000000-0005-0000-0000-000019030000}"/>
    <cellStyle name="_인원계획표 _1차수정설계내역서(현장)_하도급계획(가시설)_2회기성내역서_지급내역,조서,검사원-전기공사" xfId="795" xr:uid="{00000000-0005-0000-0000-00001A030000}"/>
    <cellStyle name="_인원계획표 _1차수정설계내역서(현장)_하도급계획(가시설)_2회기성내역서_지급내역,조서,검사원-전기공사_북청3회양산기성내역(전기)051027" xfId="796" xr:uid="{00000000-0005-0000-0000-00001B030000}"/>
    <cellStyle name="_인원계획표 _1차수정설계내역서(현장)_하도급계획(가시설)_지급내역,조서,검사원-전기공사" xfId="797" xr:uid="{00000000-0005-0000-0000-00001C030000}"/>
    <cellStyle name="_인원계획표 _1차수정설계내역서(현장)_하도급계획(가시설)_지급내역,조서,검사원-전기공사_1" xfId="798" xr:uid="{00000000-0005-0000-0000-00001D030000}"/>
    <cellStyle name="_인원계획표 _1차수정설계내역서(현장)_하도급계획(가시설)_지급내역,조서,검사원-전기공사_1_북청3회양산기성내역(전기)051027" xfId="799" xr:uid="{00000000-0005-0000-0000-00001E030000}"/>
    <cellStyle name="_인원계획표 _1차수정설계내역서(현장)_하도급계획(가시설)_지급내역,조서,검사원-전기공사_지급내역,조서,검사원-전기공사" xfId="800" xr:uid="{00000000-0005-0000-0000-00001F030000}"/>
    <cellStyle name="_인원계획표 _1차수정설계내역서(현장)_하도급계획(가시설)_지급내역,조서,검사원-전기공사_지급내역,조서,검사원-전기공사_북청3회양산기성내역(전기)051027" xfId="801" xr:uid="{00000000-0005-0000-0000-000020030000}"/>
    <cellStyle name="_인원계획표 _1차수정설계내역서(현장)_하도급계획(가시설)11111" xfId="802" xr:uid="{00000000-0005-0000-0000-000021030000}"/>
    <cellStyle name="_인원계획표 _1차수정설계내역서(현장)_하도급계획(가시설)11111_2회기성내역서" xfId="803" xr:uid="{00000000-0005-0000-0000-000022030000}"/>
    <cellStyle name="_인원계획표 _1차수정설계내역서(현장)_하도급계획(가시설)11111_2회기성내역서_지급내역,조서,검사원-전기공사" xfId="804" xr:uid="{00000000-0005-0000-0000-000023030000}"/>
    <cellStyle name="_인원계획표 _1차수정설계내역서(현장)_하도급계획(가시설)11111_2회기성내역서_지급내역,조서,검사원-전기공사_북청3회양산기성내역(전기)051027" xfId="805" xr:uid="{00000000-0005-0000-0000-000024030000}"/>
    <cellStyle name="_인원계획표 _1차수정설계내역서(현장)_하도급계획(가시설)11111_지급내역,조서,검사원-전기공사" xfId="806" xr:uid="{00000000-0005-0000-0000-000025030000}"/>
    <cellStyle name="_인원계획표 _1차수정설계내역서(현장)_하도급계획(가시설)11111_지급내역,조서,검사원-전기공사_1" xfId="807" xr:uid="{00000000-0005-0000-0000-000026030000}"/>
    <cellStyle name="_인원계획표 _1차수정설계내역서(현장)_하도급계획(가시설)11111_지급내역,조서,검사원-전기공사_1_북청3회양산기성내역(전기)051027" xfId="808" xr:uid="{00000000-0005-0000-0000-000027030000}"/>
    <cellStyle name="_인원계획표 _1차수정설계내역서(현장)_하도급계획(가시설)11111_지급내역,조서,검사원-전기공사_지급내역,조서,검사원-전기공사" xfId="809" xr:uid="{00000000-0005-0000-0000-000028030000}"/>
    <cellStyle name="_인원계획표 _1차수정설계내역서(현장)_하도급계획(가시설)11111_지급내역,조서,검사원-전기공사_지급내역,조서,검사원-전기공사_북청3회양산기성내역(전기)051027" xfId="810" xr:uid="{00000000-0005-0000-0000-000029030000}"/>
    <cellStyle name="_인원계획표 _2회기성내역서" xfId="811" xr:uid="{00000000-0005-0000-0000-00002A030000}"/>
    <cellStyle name="_인원계획표 _2회기성내역서_지급내역,조서,검사원-전기공사" xfId="812" xr:uid="{00000000-0005-0000-0000-00002B030000}"/>
    <cellStyle name="_인원계획표 _2회기성내역서_지급내역,조서,검사원-전기공사_북청3회양산기성내역(전기)051027" xfId="813" xr:uid="{00000000-0005-0000-0000-00002C030000}"/>
    <cellStyle name="_인원계획표 _내역서(수정)" xfId="814" xr:uid="{00000000-0005-0000-0000-00002D030000}"/>
    <cellStyle name="_인원계획표 _내역서(수정)_북부지소이설_CCTV SYSTEM 이설포함_090107_FINAL" xfId="815" xr:uid="{00000000-0005-0000-0000-00002E030000}"/>
    <cellStyle name="_인원계획표 _당초(2002.03)" xfId="816" xr:uid="{00000000-0005-0000-0000-00002F030000}"/>
    <cellStyle name="_인원계획표 _당초(2002.03)_2회기성내역서" xfId="817" xr:uid="{00000000-0005-0000-0000-000030030000}"/>
    <cellStyle name="_인원계획표 _당초(2002.03)_2회기성내역서_지급내역,조서,검사원-전기공사" xfId="818" xr:uid="{00000000-0005-0000-0000-000031030000}"/>
    <cellStyle name="_인원계획표 _당초(2002.03)_2회기성내역서_지급내역,조서,검사원-전기공사_북청3회양산기성내역(전기)051027" xfId="819" xr:uid="{00000000-0005-0000-0000-000032030000}"/>
    <cellStyle name="_인원계획표 _당초(2002.03)_지급내역,조서,검사원-전기공사" xfId="820" xr:uid="{00000000-0005-0000-0000-000033030000}"/>
    <cellStyle name="_인원계획표 _당초(2002.03)_지급내역,조서,검사원-전기공사_1" xfId="821" xr:uid="{00000000-0005-0000-0000-000034030000}"/>
    <cellStyle name="_인원계획표 _당초(2002.03)_지급내역,조서,검사원-전기공사_1_북청3회양산기성내역(전기)051027" xfId="822" xr:uid="{00000000-0005-0000-0000-000035030000}"/>
    <cellStyle name="_인원계획표 _당초(2002.03)_지급내역,조서,검사원-전기공사_지급내역,조서,검사원-전기공사" xfId="823" xr:uid="{00000000-0005-0000-0000-000036030000}"/>
    <cellStyle name="_인원계획표 _당초(2002.03)_지급내역,조서,검사원-전기공사_지급내역,조서,검사원-전기공사_북청3회양산기성내역(전기)051027" xfId="824" xr:uid="{00000000-0005-0000-0000-000037030000}"/>
    <cellStyle name="_인원계획표 _덕천지소내역서(20080314)" xfId="825" xr:uid="{00000000-0005-0000-0000-000038030000}"/>
    <cellStyle name="_인원계획표 _부대입찰자대비" xfId="826" xr:uid="{00000000-0005-0000-0000-000039030000}"/>
    <cellStyle name="_인원계획표 _부대입찰자대비_2회기성내역서" xfId="827" xr:uid="{00000000-0005-0000-0000-00003A030000}"/>
    <cellStyle name="_인원계획표 _부대입찰자대비_2회기성내역서_지급내역,조서,검사원-전기공사" xfId="828" xr:uid="{00000000-0005-0000-0000-00003B030000}"/>
    <cellStyle name="_인원계획표 _부대입찰자대비_2회기성내역서_지급내역,조서,검사원-전기공사_북청3회양산기성내역(전기)051027" xfId="829" xr:uid="{00000000-0005-0000-0000-00003C030000}"/>
    <cellStyle name="_인원계획표 _부대입찰자대비_지급내역,조서,검사원-전기공사" xfId="830" xr:uid="{00000000-0005-0000-0000-00003D030000}"/>
    <cellStyle name="_인원계획표 _부대입찰자대비_지급내역,조서,검사원-전기공사_1" xfId="831" xr:uid="{00000000-0005-0000-0000-00003E030000}"/>
    <cellStyle name="_인원계획표 _부대입찰자대비_지급내역,조서,검사원-전기공사_1_북청3회양산기성내역(전기)051027" xfId="832" xr:uid="{00000000-0005-0000-0000-00003F030000}"/>
    <cellStyle name="_인원계획표 _부대입찰자대비_지급내역,조서,검사원-전기공사_지급내역,조서,검사원-전기공사" xfId="833" xr:uid="{00000000-0005-0000-0000-000040030000}"/>
    <cellStyle name="_인원계획표 _부대입찰자대비_지급내역,조서,검사원-전기공사_지급내역,조서,검사원-전기공사_북청3회양산기성내역(전기)051027" xfId="834" xr:uid="{00000000-0005-0000-0000-000041030000}"/>
    <cellStyle name="_인원계획표 _부대입찰자대비3" xfId="835" xr:uid="{00000000-0005-0000-0000-000042030000}"/>
    <cellStyle name="_인원계획표 _부대입찰자대비3_2회기성내역서" xfId="836" xr:uid="{00000000-0005-0000-0000-000043030000}"/>
    <cellStyle name="_인원계획표 _부대입찰자대비3_2회기성내역서_지급내역,조서,검사원-전기공사" xfId="837" xr:uid="{00000000-0005-0000-0000-000044030000}"/>
    <cellStyle name="_인원계획표 _부대입찰자대비3_2회기성내역서_지급내역,조서,검사원-전기공사_북청3회양산기성내역(전기)051027" xfId="838" xr:uid="{00000000-0005-0000-0000-000045030000}"/>
    <cellStyle name="_인원계획표 _부대입찰자대비3_지급내역,조서,검사원-전기공사" xfId="839" xr:uid="{00000000-0005-0000-0000-000046030000}"/>
    <cellStyle name="_인원계획표 _부대입찰자대비3_지급내역,조서,검사원-전기공사_1" xfId="840" xr:uid="{00000000-0005-0000-0000-000047030000}"/>
    <cellStyle name="_인원계획표 _부대입찰자대비3_지급내역,조서,검사원-전기공사_1_북청3회양산기성내역(전기)051027" xfId="841" xr:uid="{00000000-0005-0000-0000-000048030000}"/>
    <cellStyle name="_인원계획표 _부대입찰자대비3_지급내역,조서,검사원-전기공사_지급내역,조서,검사원-전기공사" xfId="842" xr:uid="{00000000-0005-0000-0000-000049030000}"/>
    <cellStyle name="_인원계획표 _부대입찰자대비3_지급내역,조서,검사원-전기공사_지급내역,조서,검사원-전기공사_북청3회양산기성내역(전기)051027" xfId="843" xr:uid="{00000000-0005-0000-0000-00004A030000}"/>
    <cellStyle name="_인원계획표 _북부지소이설_CCTV SYSTEM 이설포함_090107_FINAL" xfId="844" xr:uid="{00000000-0005-0000-0000-00004B030000}"/>
    <cellStyle name="_인원계획표 _적격 " xfId="845" xr:uid="{00000000-0005-0000-0000-00004C030000}"/>
    <cellStyle name="_인원계획표 _적격 _2회기성내역서" xfId="846" xr:uid="{00000000-0005-0000-0000-00004D030000}"/>
    <cellStyle name="_인원계획표 _적격 _2회기성내역서_지급내역,조서,검사원-전기공사" xfId="847" xr:uid="{00000000-0005-0000-0000-00004E030000}"/>
    <cellStyle name="_인원계획표 _적격 _2회기성내역서_지급내역,조서,검사원-전기공사_북청3회양산기성내역(전기)051027" xfId="848" xr:uid="{00000000-0005-0000-0000-00004F030000}"/>
    <cellStyle name="_인원계획표 _적격 _내역서(수정)" xfId="849" xr:uid="{00000000-0005-0000-0000-000050030000}"/>
    <cellStyle name="_인원계획표 _적격 _내역서(수정)_북부지소이설_CCTV SYSTEM 이설포함_090107_FINAL" xfId="850" xr:uid="{00000000-0005-0000-0000-000051030000}"/>
    <cellStyle name="_인원계획표 _적격 _당초(2002.03)" xfId="851" xr:uid="{00000000-0005-0000-0000-000052030000}"/>
    <cellStyle name="_인원계획표 _적격 _당초(2002.03)_2회기성내역서" xfId="852" xr:uid="{00000000-0005-0000-0000-000053030000}"/>
    <cellStyle name="_인원계획표 _적격 _당초(2002.03)_2회기성내역서_지급내역,조서,검사원-전기공사" xfId="853" xr:uid="{00000000-0005-0000-0000-000054030000}"/>
    <cellStyle name="_인원계획표 _적격 _당초(2002.03)_2회기성내역서_지급내역,조서,검사원-전기공사_북청3회양산기성내역(전기)051027" xfId="854" xr:uid="{00000000-0005-0000-0000-000055030000}"/>
    <cellStyle name="_인원계획표 _적격 _당초(2002.03)_지급내역,조서,검사원-전기공사" xfId="855" xr:uid="{00000000-0005-0000-0000-000056030000}"/>
    <cellStyle name="_인원계획표 _적격 _당초(2002.03)_지급내역,조서,검사원-전기공사_1" xfId="856" xr:uid="{00000000-0005-0000-0000-000057030000}"/>
    <cellStyle name="_인원계획표 _적격 _당초(2002.03)_지급내역,조서,검사원-전기공사_1_북청3회양산기성내역(전기)051027" xfId="857" xr:uid="{00000000-0005-0000-0000-000058030000}"/>
    <cellStyle name="_인원계획표 _적격 _당초(2002.03)_지급내역,조서,검사원-전기공사_지급내역,조서,검사원-전기공사" xfId="858" xr:uid="{00000000-0005-0000-0000-000059030000}"/>
    <cellStyle name="_인원계획표 _적격 _당초(2002.03)_지급내역,조서,검사원-전기공사_지급내역,조서,검사원-전기공사_북청3회양산기성내역(전기)051027" xfId="859" xr:uid="{00000000-0005-0000-0000-00005A030000}"/>
    <cellStyle name="_인원계획표 _적격 _덕천지소내역서(20080314)" xfId="860" xr:uid="{00000000-0005-0000-0000-00005B030000}"/>
    <cellStyle name="_인원계획표 _적격 _부대입찰자대비" xfId="861" xr:uid="{00000000-0005-0000-0000-00005C030000}"/>
    <cellStyle name="_인원계획표 _적격 _부대입찰자대비_2회기성내역서" xfId="862" xr:uid="{00000000-0005-0000-0000-00005D030000}"/>
    <cellStyle name="_인원계획표 _적격 _부대입찰자대비_2회기성내역서_지급내역,조서,검사원-전기공사" xfId="863" xr:uid="{00000000-0005-0000-0000-00005E030000}"/>
    <cellStyle name="_인원계획표 _적격 _부대입찰자대비_2회기성내역서_지급내역,조서,검사원-전기공사_북청3회양산기성내역(전기)051027" xfId="864" xr:uid="{00000000-0005-0000-0000-00005F030000}"/>
    <cellStyle name="_인원계획표 _적격 _부대입찰자대비_지급내역,조서,검사원-전기공사" xfId="865" xr:uid="{00000000-0005-0000-0000-000060030000}"/>
    <cellStyle name="_인원계획표 _적격 _부대입찰자대비_지급내역,조서,검사원-전기공사_1" xfId="866" xr:uid="{00000000-0005-0000-0000-000061030000}"/>
    <cellStyle name="_인원계획표 _적격 _부대입찰자대비_지급내역,조서,검사원-전기공사_1_북청3회양산기성내역(전기)051027" xfId="867" xr:uid="{00000000-0005-0000-0000-000062030000}"/>
    <cellStyle name="_인원계획표 _적격 _부대입찰자대비_지급내역,조서,검사원-전기공사_지급내역,조서,검사원-전기공사" xfId="868" xr:uid="{00000000-0005-0000-0000-000063030000}"/>
    <cellStyle name="_인원계획표 _적격 _부대입찰자대비_지급내역,조서,검사원-전기공사_지급내역,조서,검사원-전기공사_북청3회양산기성내역(전기)051027" xfId="869" xr:uid="{00000000-0005-0000-0000-000064030000}"/>
    <cellStyle name="_인원계획표 _적격 _부대입찰자대비3" xfId="870" xr:uid="{00000000-0005-0000-0000-000065030000}"/>
    <cellStyle name="_인원계획표 _적격 _부대입찰자대비3_2회기성내역서" xfId="871" xr:uid="{00000000-0005-0000-0000-000066030000}"/>
    <cellStyle name="_인원계획표 _적격 _부대입찰자대비3_2회기성내역서_지급내역,조서,검사원-전기공사" xfId="872" xr:uid="{00000000-0005-0000-0000-000067030000}"/>
    <cellStyle name="_인원계획표 _적격 _부대입찰자대비3_2회기성내역서_지급내역,조서,검사원-전기공사_북청3회양산기성내역(전기)051027" xfId="873" xr:uid="{00000000-0005-0000-0000-000068030000}"/>
    <cellStyle name="_인원계획표 _적격 _부대입찰자대비3_지급내역,조서,검사원-전기공사" xfId="874" xr:uid="{00000000-0005-0000-0000-000069030000}"/>
    <cellStyle name="_인원계획표 _적격 _부대입찰자대비3_지급내역,조서,검사원-전기공사_1" xfId="875" xr:uid="{00000000-0005-0000-0000-00006A030000}"/>
    <cellStyle name="_인원계획표 _적격 _부대입찰자대비3_지급내역,조서,검사원-전기공사_1_북청3회양산기성내역(전기)051027" xfId="876" xr:uid="{00000000-0005-0000-0000-00006B030000}"/>
    <cellStyle name="_인원계획표 _적격 _부대입찰자대비3_지급내역,조서,검사원-전기공사_지급내역,조서,검사원-전기공사" xfId="877" xr:uid="{00000000-0005-0000-0000-00006C030000}"/>
    <cellStyle name="_인원계획표 _적격 _부대입찰자대비3_지급내역,조서,검사원-전기공사_지급내역,조서,검사원-전기공사_북청3회양산기성내역(전기)051027" xfId="878" xr:uid="{00000000-0005-0000-0000-00006D030000}"/>
    <cellStyle name="_인원계획표 _적격 _북부지소이설_CCTV SYSTEM 이설포함_090107_FINAL" xfId="879" xr:uid="{00000000-0005-0000-0000-00006E030000}"/>
    <cellStyle name="_인원계획표 _적격 _지급내역,조서,검사원-전기공사" xfId="880" xr:uid="{00000000-0005-0000-0000-00006F030000}"/>
    <cellStyle name="_인원계획표 _적격 _지급내역,조서,검사원-전기공사_1" xfId="881" xr:uid="{00000000-0005-0000-0000-000070030000}"/>
    <cellStyle name="_인원계획표 _적격 _지급내역,조서,검사원-전기공사_1_북청3회양산기성내역(전기)051027" xfId="882" xr:uid="{00000000-0005-0000-0000-000071030000}"/>
    <cellStyle name="_인원계획표 _적격 _지급내역,조서,검사원-전기공사_지급내역,조서,검사원-전기공사" xfId="883" xr:uid="{00000000-0005-0000-0000-000072030000}"/>
    <cellStyle name="_인원계획표 _적격 _지급내역,조서,검사원-전기공사_지급내역,조서,검사원-전기공사_북청3회양산기성내역(전기)051027" xfId="884" xr:uid="{00000000-0005-0000-0000-000073030000}"/>
    <cellStyle name="_인원계획표 _지급내역,조서,검사원-전기공사" xfId="885" xr:uid="{00000000-0005-0000-0000-000074030000}"/>
    <cellStyle name="_인원계획표 _지급내역,조서,검사원-전기공사_1" xfId="886" xr:uid="{00000000-0005-0000-0000-000075030000}"/>
    <cellStyle name="_인원계획표 _지급내역,조서,검사원-전기공사_1_북청3회양산기성내역(전기)051027" xfId="887" xr:uid="{00000000-0005-0000-0000-000076030000}"/>
    <cellStyle name="_인원계획표 _지급내역,조서,검사원-전기공사_지급내역,조서,검사원-전기공사" xfId="888" xr:uid="{00000000-0005-0000-0000-000077030000}"/>
    <cellStyle name="_인원계획표 _지급내역,조서,검사원-전기공사_지급내역,조서,검사원-전기공사_북청3회양산기성내역(전기)051027" xfId="889" xr:uid="{00000000-0005-0000-0000-000078030000}"/>
    <cellStyle name="_인원계획표 _현타 하도급" xfId="890" xr:uid="{00000000-0005-0000-0000-000079030000}"/>
    <cellStyle name="_인원계획표 _현타 하도급_2회기성내역서" xfId="891" xr:uid="{00000000-0005-0000-0000-00007A030000}"/>
    <cellStyle name="_인원계획표 _현타 하도급_2회기성내역서_지급내역,조서,검사원-전기공사" xfId="892" xr:uid="{00000000-0005-0000-0000-00007B030000}"/>
    <cellStyle name="_인원계획표 _현타 하도급_2회기성내역서_지급내역,조서,검사원-전기공사_북청3회양산기성내역(전기)051027" xfId="893" xr:uid="{00000000-0005-0000-0000-00007C030000}"/>
    <cellStyle name="_인원계획표 _현타 하도급_지급내역,조서,검사원-전기공사" xfId="894" xr:uid="{00000000-0005-0000-0000-00007D030000}"/>
    <cellStyle name="_인원계획표 _현타 하도급_지급내역,조서,검사원-전기공사_1" xfId="895" xr:uid="{00000000-0005-0000-0000-00007E030000}"/>
    <cellStyle name="_인원계획표 _현타 하도급_지급내역,조서,검사원-전기공사_1_북청3회양산기성내역(전기)051027" xfId="896" xr:uid="{00000000-0005-0000-0000-00007F030000}"/>
    <cellStyle name="_인원계획표 _현타 하도급_지급내역,조서,검사원-전기공사_지급내역,조서,검사원-전기공사" xfId="897" xr:uid="{00000000-0005-0000-0000-000080030000}"/>
    <cellStyle name="_인원계획표 _현타 하도급_지급내역,조서,검사원-전기공사_지급내역,조서,검사원-전기공사_북청3회양산기성내역(전기)051027" xfId="898" xr:uid="{00000000-0005-0000-0000-000081030000}"/>
    <cellStyle name="_인천시 지하시설물통합정보시스템 구축사업 설계내역서_0514(FP)" xfId="899" xr:uid="{00000000-0005-0000-0000-000082030000}"/>
    <cellStyle name="_일위대가" xfId="900" xr:uid="{00000000-0005-0000-0000-000083030000}"/>
    <cellStyle name="_일위대가_양식_작업중" xfId="901" xr:uid="{00000000-0005-0000-0000-000084030000}"/>
    <cellStyle name="_일위대가표" xfId="902" xr:uid="{00000000-0005-0000-0000-000085030000}"/>
    <cellStyle name="_입찰표지 " xfId="903" xr:uid="{00000000-0005-0000-0000-000086030000}"/>
    <cellStyle name="_입찰표지 _1차수정설계내역서(현장)" xfId="904" xr:uid="{00000000-0005-0000-0000-000087030000}"/>
    <cellStyle name="_입찰표지 _1차수정설계내역서(현장)_2회기성내역서" xfId="905" xr:uid="{00000000-0005-0000-0000-000088030000}"/>
    <cellStyle name="_입찰표지 _1차수정설계내역서(현장)_2회기성내역서_지급내역,조서,검사원-전기공사" xfId="906" xr:uid="{00000000-0005-0000-0000-000089030000}"/>
    <cellStyle name="_입찰표지 _1차수정설계내역서(현장)_2회기성내역서_지급내역,조서,검사원-전기공사_북청3회양산기성내역(전기)051027" xfId="907" xr:uid="{00000000-0005-0000-0000-00008A030000}"/>
    <cellStyle name="_입찰표지 _1차수정설계내역서(현장)_가시설공사(2차변경)" xfId="908" xr:uid="{00000000-0005-0000-0000-00008B030000}"/>
    <cellStyle name="_입찰표지 _1차수정설계내역서(현장)_가시설공사(2차변경)_2회기성내역서" xfId="909" xr:uid="{00000000-0005-0000-0000-00008C030000}"/>
    <cellStyle name="_입찰표지 _1차수정설계내역서(현장)_가시설공사(2차변경)_2회기성내역서_지급내역,조서,검사원-전기공사" xfId="910" xr:uid="{00000000-0005-0000-0000-00008D030000}"/>
    <cellStyle name="_입찰표지 _1차수정설계내역서(현장)_가시설공사(2차변경)_2회기성내역서_지급내역,조서,검사원-전기공사_북청3회양산기성내역(전기)051027" xfId="911" xr:uid="{00000000-0005-0000-0000-00008E030000}"/>
    <cellStyle name="_입찰표지 _1차수정설계내역서(현장)_가시설공사(2차변경)_지급내역,조서,검사원-전기공사" xfId="912" xr:uid="{00000000-0005-0000-0000-00008F030000}"/>
    <cellStyle name="_입찰표지 _1차수정설계내역서(현장)_가시설공사(2차변경)_지급내역,조서,검사원-전기공사_1" xfId="913" xr:uid="{00000000-0005-0000-0000-000090030000}"/>
    <cellStyle name="_입찰표지 _1차수정설계내역서(현장)_가시설공사(2차변경)_지급내역,조서,검사원-전기공사_1_북청3회양산기성내역(전기)051027" xfId="914" xr:uid="{00000000-0005-0000-0000-000091030000}"/>
    <cellStyle name="_입찰표지 _1차수정설계내역서(현장)_가시설공사(2차변경)_지급내역,조서,검사원-전기공사_지급내역,조서,검사원-전기공사" xfId="915" xr:uid="{00000000-0005-0000-0000-000092030000}"/>
    <cellStyle name="_입찰표지 _1차수정설계내역서(현장)_가시설공사(2차변경)_지급내역,조서,검사원-전기공사_지급내역,조서,검사원-전기공사_북청3회양산기성내역(전기)051027" xfId="916" xr:uid="{00000000-0005-0000-0000-000093030000}"/>
    <cellStyle name="_입찰표지 _1차수정설계내역서(현장)_내역서" xfId="917" xr:uid="{00000000-0005-0000-0000-000094030000}"/>
    <cellStyle name="_입찰표지 _1차수정설계내역서(현장)_내역서_2회기성내역서" xfId="918" xr:uid="{00000000-0005-0000-0000-000095030000}"/>
    <cellStyle name="_입찰표지 _1차수정설계내역서(현장)_내역서_2회기성내역서_지급내역,조서,검사원-전기공사" xfId="919" xr:uid="{00000000-0005-0000-0000-000096030000}"/>
    <cellStyle name="_입찰표지 _1차수정설계내역서(현장)_내역서_2회기성내역서_지급내역,조서,검사원-전기공사_북청3회양산기성내역(전기)051027" xfId="920" xr:uid="{00000000-0005-0000-0000-000097030000}"/>
    <cellStyle name="_입찰표지 _1차수정설계내역서(현장)_내역서_지급내역,조서,검사원-전기공사" xfId="921" xr:uid="{00000000-0005-0000-0000-000098030000}"/>
    <cellStyle name="_입찰표지 _1차수정설계내역서(현장)_내역서_지급내역,조서,검사원-전기공사_1" xfId="922" xr:uid="{00000000-0005-0000-0000-000099030000}"/>
    <cellStyle name="_입찰표지 _1차수정설계내역서(현장)_내역서_지급내역,조서,검사원-전기공사_1_북청3회양산기성내역(전기)051027" xfId="923" xr:uid="{00000000-0005-0000-0000-00009A030000}"/>
    <cellStyle name="_입찰표지 _1차수정설계내역서(현장)_내역서_지급내역,조서,검사원-전기공사_지급내역,조서,검사원-전기공사" xfId="924" xr:uid="{00000000-0005-0000-0000-00009B030000}"/>
    <cellStyle name="_입찰표지 _1차수정설계내역서(현장)_내역서_지급내역,조서,검사원-전기공사_지급내역,조서,검사원-전기공사_북청3회양산기성내역(전기)051027" xfId="925" xr:uid="{00000000-0005-0000-0000-00009C030000}"/>
    <cellStyle name="_입찰표지 _1차수정설계내역서(현장)_본사설명" xfId="926" xr:uid="{00000000-0005-0000-0000-00009D030000}"/>
    <cellStyle name="_입찰표지 _1차수정설계내역서(현장)_본사설명_2회기성내역서" xfId="927" xr:uid="{00000000-0005-0000-0000-00009E030000}"/>
    <cellStyle name="_입찰표지 _1차수정설계내역서(현장)_본사설명_2회기성내역서_지급내역,조서,검사원-전기공사" xfId="928" xr:uid="{00000000-0005-0000-0000-00009F030000}"/>
    <cellStyle name="_입찰표지 _1차수정설계내역서(현장)_본사설명_2회기성내역서_지급내역,조서,검사원-전기공사_북청3회양산기성내역(전기)051027" xfId="929" xr:uid="{00000000-0005-0000-0000-0000A0030000}"/>
    <cellStyle name="_입찰표지 _1차수정설계내역서(현장)_본사설명_지급내역,조서,검사원-전기공사" xfId="930" xr:uid="{00000000-0005-0000-0000-0000A1030000}"/>
    <cellStyle name="_입찰표지 _1차수정설계내역서(현장)_본사설명_지급내역,조서,검사원-전기공사_1" xfId="931" xr:uid="{00000000-0005-0000-0000-0000A2030000}"/>
    <cellStyle name="_입찰표지 _1차수정설계내역서(현장)_본사설명_지급내역,조서,검사원-전기공사_1_북청3회양산기성내역(전기)051027" xfId="932" xr:uid="{00000000-0005-0000-0000-0000A3030000}"/>
    <cellStyle name="_입찰표지 _1차수정설계내역서(현장)_본사설명_지급내역,조서,검사원-전기공사_지급내역,조서,검사원-전기공사" xfId="933" xr:uid="{00000000-0005-0000-0000-0000A4030000}"/>
    <cellStyle name="_입찰표지 _1차수정설계내역서(현장)_본사설명_지급내역,조서,검사원-전기공사_지급내역,조서,검사원-전기공사_북청3회양산기성내역(전기)051027" xfId="934" xr:uid="{00000000-0005-0000-0000-0000A5030000}"/>
    <cellStyle name="_입찰표지 _1차수정설계내역서(현장)_설계누락 검토(설계리스크)" xfId="935" xr:uid="{00000000-0005-0000-0000-0000A6030000}"/>
    <cellStyle name="_입찰표지 _1차수정설계내역서(현장)_설계누락 검토(설계리스크)_2회기성내역서" xfId="936" xr:uid="{00000000-0005-0000-0000-0000A7030000}"/>
    <cellStyle name="_입찰표지 _1차수정설계내역서(현장)_설계누락 검토(설계리스크)_2회기성내역서_지급내역,조서,검사원-전기공사" xfId="937" xr:uid="{00000000-0005-0000-0000-0000A8030000}"/>
    <cellStyle name="_입찰표지 _1차수정설계내역서(현장)_설계누락 검토(설계리스크)_2회기성내역서_지급내역,조서,검사원-전기공사_북청3회양산기성내역(전기)051027" xfId="938" xr:uid="{00000000-0005-0000-0000-0000A9030000}"/>
    <cellStyle name="_입찰표지 _1차수정설계내역서(현장)_설계누락 검토(설계리스크)_지급내역,조서,검사원-전기공사" xfId="939" xr:uid="{00000000-0005-0000-0000-0000AA030000}"/>
    <cellStyle name="_입찰표지 _1차수정설계내역서(현장)_설계누락 검토(설계리스크)_지급내역,조서,검사원-전기공사_1" xfId="940" xr:uid="{00000000-0005-0000-0000-0000AB030000}"/>
    <cellStyle name="_입찰표지 _1차수정설계내역서(현장)_설계누락 검토(설계리스크)_지급내역,조서,검사원-전기공사_1_북청3회양산기성내역(전기)051027" xfId="941" xr:uid="{00000000-0005-0000-0000-0000AC030000}"/>
    <cellStyle name="_입찰표지 _1차수정설계내역서(현장)_설계누락 검토(설계리스크)_지급내역,조서,검사원-전기공사_지급내역,조서,검사원-전기공사" xfId="942" xr:uid="{00000000-0005-0000-0000-0000AD030000}"/>
    <cellStyle name="_입찰표지 _1차수정설계내역서(현장)_설계누락 검토(설계리스크)_지급내역,조서,검사원-전기공사_지급내역,조서,검사원-전기공사_북청3회양산기성내역(전기)051027" xfId="943" xr:uid="{00000000-0005-0000-0000-0000AE030000}"/>
    <cellStyle name="_입찰표지 _1차수정설계내역서(현장)_설계누락 내역(설계리스크)" xfId="944" xr:uid="{00000000-0005-0000-0000-0000AF030000}"/>
    <cellStyle name="_입찰표지 _1차수정설계내역서(현장)_설계누락 내역(설계리스크)_2회기성내역서" xfId="945" xr:uid="{00000000-0005-0000-0000-0000B0030000}"/>
    <cellStyle name="_입찰표지 _1차수정설계내역서(현장)_설계누락 내역(설계리스크)_2회기성내역서_지급내역,조서,검사원-전기공사" xfId="946" xr:uid="{00000000-0005-0000-0000-0000B1030000}"/>
    <cellStyle name="_입찰표지 _1차수정설계내역서(현장)_설계누락 내역(설계리스크)_2회기성내역서_지급내역,조서,검사원-전기공사_북청3회양산기성내역(전기)051027" xfId="947" xr:uid="{00000000-0005-0000-0000-0000B2030000}"/>
    <cellStyle name="_입찰표지 _1차수정설계내역서(현장)_설계누락 내역(설계리스크)_지급내역,조서,검사원-전기공사" xfId="948" xr:uid="{00000000-0005-0000-0000-0000B3030000}"/>
    <cellStyle name="_입찰표지 _1차수정설계내역서(현장)_설계누락 내역(설계리스크)_지급내역,조서,검사원-전기공사_1" xfId="949" xr:uid="{00000000-0005-0000-0000-0000B4030000}"/>
    <cellStyle name="_입찰표지 _1차수정설계내역서(현장)_설계누락 내역(설계리스크)_지급내역,조서,검사원-전기공사_1_북청3회양산기성내역(전기)051027" xfId="950" xr:uid="{00000000-0005-0000-0000-0000B5030000}"/>
    <cellStyle name="_입찰표지 _1차수정설계내역서(현장)_설계누락 내역(설계리스크)_지급내역,조서,검사원-전기공사_지급내역,조서,검사원-전기공사" xfId="951" xr:uid="{00000000-0005-0000-0000-0000B6030000}"/>
    <cellStyle name="_입찰표지 _1차수정설계내역서(현장)_설계누락 내역(설계리스크)_지급내역,조서,검사원-전기공사_지급내역,조서,검사원-전기공사_북청3회양산기성내역(전기)051027" xfId="952" xr:uid="{00000000-0005-0000-0000-0000B7030000}"/>
    <cellStyle name="_입찰표지 _1차수정설계내역서(현장)_설계누락 내역(설계리스크)-1" xfId="953" xr:uid="{00000000-0005-0000-0000-0000B8030000}"/>
    <cellStyle name="_입찰표지 _1차수정설계내역서(현장)_설계누락 내역(설계리스크)-1_2회기성내역서" xfId="954" xr:uid="{00000000-0005-0000-0000-0000B9030000}"/>
    <cellStyle name="_입찰표지 _1차수정설계내역서(현장)_설계누락 내역(설계리스크)-1_2회기성내역서_지급내역,조서,검사원-전기공사" xfId="955" xr:uid="{00000000-0005-0000-0000-0000BA030000}"/>
    <cellStyle name="_입찰표지 _1차수정설계내역서(현장)_설계누락 내역(설계리스크)-1_2회기성내역서_지급내역,조서,검사원-전기공사_북청3회양산기성내역(전기)051027" xfId="956" xr:uid="{00000000-0005-0000-0000-0000BB030000}"/>
    <cellStyle name="_입찰표지 _1차수정설계내역서(현장)_설계누락 내역(설계리스크)-1_지급내역,조서,검사원-전기공사" xfId="957" xr:uid="{00000000-0005-0000-0000-0000BC030000}"/>
    <cellStyle name="_입찰표지 _1차수정설계내역서(현장)_설계누락 내역(설계리스크)-1_지급내역,조서,검사원-전기공사_1" xfId="958" xr:uid="{00000000-0005-0000-0000-0000BD030000}"/>
    <cellStyle name="_입찰표지 _1차수정설계내역서(현장)_설계누락 내역(설계리스크)-1_지급내역,조서,검사원-전기공사_1_북청3회양산기성내역(전기)051027" xfId="959" xr:uid="{00000000-0005-0000-0000-0000BE030000}"/>
    <cellStyle name="_입찰표지 _1차수정설계내역서(현장)_설계누락 내역(설계리스크)-1_지급내역,조서,검사원-전기공사_지급내역,조서,검사원-전기공사" xfId="960" xr:uid="{00000000-0005-0000-0000-0000BF030000}"/>
    <cellStyle name="_입찰표지 _1차수정설계내역서(현장)_설계누락 내역(설계리스크)-1_지급내역,조서,검사원-전기공사_지급내역,조서,검사원-전기공사_북청3회양산기성내역(전기)051027" xfId="961" xr:uid="{00000000-0005-0000-0000-0000C0030000}"/>
    <cellStyle name="_입찰표지 _1차수정설계내역서(현장)_실행적용 - 설계내역서(토목)-당초분(도급실행비교)" xfId="962" xr:uid="{00000000-0005-0000-0000-0000C1030000}"/>
    <cellStyle name="_입찰표지 _1차수정설계내역서(현장)_실행적용 - 설계내역서(토목)-당초분(도급실행비교)_2회기성내역서" xfId="963" xr:uid="{00000000-0005-0000-0000-0000C2030000}"/>
    <cellStyle name="_입찰표지 _1차수정설계내역서(현장)_실행적용 - 설계내역서(토목)-당초분(도급실행비교)_2회기성내역서_지급내역,조서,검사원-전기공사" xfId="964" xr:uid="{00000000-0005-0000-0000-0000C3030000}"/>
    <cellStyle name="_입찰표지 _1차수정설계내역서(현장)_실행적용 - 설계내역서(토목)-당초분(도급실행비교)_2회기성내역서_지급내역,조서,검사원-전기공사_북청3회양산기성내역(전기)051027" xfId="965" xr:uid="{00000000-0005-0000-0000-0000C4030000}"/>
    <cellStyle name="_입찰표지 _1차수정설계내역서(현장)_실행적용 - 설계내역서(토목)-당초분(도급실행비교)_지급내역,조서,검사원-전기공사" xfId="966" xr:uid="{00000000-0005-0000-0000-0000C5030000}"/>
    <cellStyle name="_입찰표지 _1차수정설계내역서(현장)_실행적용 - 설계내역서(토목)-당초분(도급실행비교)_지급내역,조서,검사원-전기공사_1" xfId="967" xr:uid="{00000000-0005-0000-0000-0000C6030000}"/>
    <cellStyle name="_입찰표지 _1차수정설계내역서(현장)_실행적용 - 설계내역서(토목)-당초분(도급실행비교)_지급내역,조서,검사원-전기공사_1_북청3회양산기성내역(전기)051027" xfId="968" xr:uid="{00000000-0005-0000-0000-0000C7030000}"/>
    <cellStyle name="_입찰표지 _1차수정설계내역서(현장)_실행적용 - 설계내역서(토목)-당초분(도급실행비교)_지급내역,조서,검사원-전기공사_지급내역,조서,검사원-전기공사" xfId="969" xr:uid="{00000000-0005-0000-0000-0000C8030000}"/>
    <cellStyle name="_입찰표지 _1차수정설계내역서(현장)_실행적용 - 설계내역서(토목)-당초분(도급실행비교)_지급내역,조서,검사원-전기공사_지급내역,조서,검사원-전기공사_북청3회양산기성내역(전기)051027" xfId="970" xr:uid="{00000000-0005-0000-0000-0000C9030000}"/>
    <cellStyle name="_입찰표지 _1차수정설계내역서(현장)_지급내역,조서,검사원-전기공사" xfId="971" xr:uid="{00000000-0005-0000-0000-0000CA030000}"/>
    <cellStyle name="_입찰표지 _1차수정설계내역서(현장)_지급내역,조서,검사원-전기공사_1" xfId="972" xr:uid="{00000000-0005-0000-0000-0000CB030000}"/>
    <cellStyle name="_입찰표지 _1차수정설계내역서(현장)_지급내역,조서,검사원-전기공사_1_북청3회양산기성내역(전기)051027" xfId="973" xr:uid="{00000000-0005-0000-0000-0000CC030000}"/>
    <cellStyle name="_입찰표지 _1차수정설계내역서(현장)_지급내역,조서,검사원-전기공사_지급내역,조서,검사원-전기공사" xfId="974" xr:uid="{00000000-0005-0000-0000-0000CD030000}"/>
    <cellStyle name="_입찰표지 _1차수정설계내역서(현장)_지급내역,조서,검사원-전기공사_지급내역,조서,검사원-전기공사_북청3회양산기성내역(전기)051027" xfId="975" xr:uid="{00000000-0005-0000-0000-0000CE030000}"/>
    <cellStyle name="_입찰표지 _1차수정설계내역서(현장)_철근가공조립검토(설계리스크)" xfId="976" xr:uid="{00000000-0005-0000-0000-0000CF030000}"/>
    <cellStyle name="_입찰표지 _1차수정설계내역서(현장)_철근가공조립검토(설계리스크)_2회기성내역서" xfId="977" xr:uid="{00000000-0005-0000-0000-0000D0030000}"/>
    <cellStyle name="_입찰표지 _1차수정설계내역서(현장)_철근가공조립검토(설계리스크)_2회기성내역서_지급내역,조서,검사원-전기공사" xfId="978" xr:uid="{00000000-0005-0000-0000-0000D1030000}"/>
    <cellStyle name="_입찰표지 _1차수정설계내역서(현장)_철근가공조립검토(설계리스크)_2회기성내역서_지급내역,조서,검사원-전기공사_북청3회양산기성내역(전기)051027" xfId="979" xr:uid="{00000000-0005-0000-0000-0000D2030000}"/>
    <cellStyle name="_입찰표지 _1차수정설계내역서(현장)_철근가공조립검토(설계리스크)_지급내역,조서,검사원-전기공사" xfId="980" xr:uid="{00000000-0005-0000-0000-0000D3030000}"/>
    <cellStyle name="_입찰표지 _1차수정설계내역서(현장)_철근가공조립검토(설계리스크)_지급내역,조서,검사원-전기공사_1" xfId="981" xr:uid="{00000000-0005-0000-0000-0000D4030000}"/>
    <cellStyle name="_입찰표지 _1차수정설계내역서(현장)_철근가공조립검토(설계리스크)_지급내역,조서,검사원-전기공사_1_북청3회양산기성내역(전기)051027" xfId="982" xr:uid="{00000000-0005-0000-0000-0000D5030000}"/>
    <cellStyle name="_입찰표지 _1차수정설계내역서(현장)_철근가공조립검토(설계리스크)_지급내역,조서,검사원-전기공사_지급내역,조서,검사원-전기공사" xfId="983" xr:uid="{00000000-0005-0000-0000-0000D6030000}"/>
    <cellStyle name="_입찰표지 _1차수정설계내역서(현장)_철근가공조립검토(설계리스크)_지급내역,조서,검사원-전기공사_지급내역,조서,검사원-전기공사_북청3회양산기성내역(전기)051027" xfId="984" xr:uid="{00000000-0005-0000-0000-0000D7030000}"/>
    <cellStyle name="_입찰표지 _1차수정설계내역서(현장)_추가공사 내역(설계리스크)" xfId="985" xr:uid="{00000000-0005-0000-0000-0000D8030000}"/>
    <cellStyle name="_입찰표지 _1차수정설계내역서(현장)_추가공사 내역(설계리스크)_2회기성내역서" xfId="986" xr:uid="{00000000-0005-0000-0000-0000D9030000}"/>
    <cellStyle name="_입찰표지 _1차수정설계내역서(현장)_추가공사 내역(설계리스크)_2회기성내역서_지급내역,조서,검사원-전기공사" xfId="987" xr:uid="{00000000-0005-0000-0000-0000DA030000}"/>
    <cellStyle name="_입찰표지 _1차수정설계내역서(현장)_추가공사 내역(설계리스크)_2회기성내역서_지급내역,조서,검사원-전기공사_북청3회양산기성내역(전기)051027" xfId="988" xr:uid="{00000000-0005-0000-0000-0000DB030000}"/>
    <cellStyle name="_입찰표지 _1차수정설계내역서(현장)_추가공사 내역(설계리스크)_지급내역,조서,검사원-전기공사" xfId="989" xr:uid="{00000000-0005-0000-0000-0000DC030000}"/>
    <cellStyle name="_입찰표지 _1차수정설계내역서(현장)_추가공사 내역(설계리스크)_지급내역,조서,검사원-전기공사_1" xfId="990" xr:uid="{00000000-0005-0000-0000-0000DD030000}"/>
    <cellStyle name="_입찰표지 _1차수정설계내역서(현장)_추가공사 내역(설계리스크)_지급내역,조서,검사원-전기공사_1_북청3회양산기성내역(전기)051027" xfId="991" xr:uid="{00000000-0005-0000-0000-0000DE030000}"/>
    <cellStyle name="_입찰표지 _1차수정설계내역서(현장)_추가공사 내역(설계리스크)_지급내역,조서,검사원-전기공사_지급내역,조서,검사원-전기공사" xfId="992" xr:uid="{00000000-0005-0000-0000-0000DF030000}"/>
    <cellStyle name="_입찰표지 _1차수정설계내역서(현장)_추가공사 내역(설계리스크)_지급내역,조서,검사원-전기공사_지급내역,조서,검사원-전기공사_북청3회양산기성내역(전기)051027" xfId="993" xr:uid="{00000000-0005-0000-0000-0000E0030000}"/>
    <cellStyle name="_입찰표지 _1차수정설계내역서(현장)_추가공사 내역서(P10,P16)" xfId="994" xr:uid="{00000000-0005-0000-0000-0000E1030000}"/>
    <cellStyle name="_입찰표지 _1차수정설계내역서(현장)_추가공사 내역서(P10,P16)_2회기성내역서" xfId="995" xr:uid="{00000000-0005-0000-0000-0000E2030000}"/>
    <cellStyle name="_입찰표지 _1차수정설계내역서(현장)_추가공사 내역서(P10,P16)_2회기성내역서_지급내역,조서,검사원-전기공사" xfId="996" xr:uid="{00000000-0005-0000-0000-0000E3030000}"/>
    <cellStyle name="_입찰표지 _1차수정설계내역서(현장)_추가공사 내역서(P10,P16)_2회기성내역서_지급내역,조서,검사원-전기공사_북청3회양산기성내역(전기)051027" xfId="997" xr:uid="{00000000-0005-0000-0000-0000E4030000}"/>
    <cellStyle name="_입찰표지 _1차수정설계내역서(현장)_추가공사 내역서(P10,P16)_지급내역,조서,검사원-전기공사" xfId="998" xr:uid="{00000000-0005-0000-0000-0000E5030000}"/>
    <cellStyle name="_입찰표지 _1차수정설계내역서(현장)_추가공사 내역서(P10,P16)_지급내역,조서,검사원-전기공사_1" xfId="999" xr:uid="{00000000-0005-0000-0000-0000E6030000}"/>
    <cellStyle name="_입찰표지 _1차수정설계내역서(현장)_추가공사 내역서(P10,P16)_지급내역,조서,검사원-전기공사_1_북청3회양산기성내역(전기)051027" xfId="1000" xr:uid="{00000000-0005-0000-0000-0000E7030000}"/>
    <cellStyle name="_입찰표지 _1차수정설계내역서(현장)_추가공사 내역서(P10,P16)_지급내역,조서,검사원-전기공사_지급내역,조서,검사원-전기공사" xfId="1001" xr:uid="{00000000-0005-0000-0000-0000E8030000}"/>
    <cellStyle name="_입찰표지 _1차수정설계내역서(현장)_추가공사 내역서(P10,P16)_지급내역,조서,검사원-전기공사_지급내역,조서,검사원-전기공사_북청3회양산기성내역(전기)051027" xfId="1002" xr:uid="{00000000-0005-0000-0000-0000E9030000}"/>
    <cellStyle name="_입찰표지 _1차수정설계내역서(현장)_하도급계약요청 가시설(양산선3공구)" xfId="1003" xr:uid="{00000000-0005-0000-0000-0000EA030000}"/>
    <cellStyle name="_입찰표지 _1차수정설계내역서(현장)_하도급계약요청 가시설(양산선3공구)_2회기성내역서" xfId="1004" xr:uid="{00000000-0005-0000-0000-0000EB030000}"/>
    <cellStyle name="_입찰표지 _1차수정설계내역서(현장)_하도급계약요청 가시설(양산선3공구)_2회기성내역서_지급내역,조서,검사원-전기공사" xfId="1005" xr:uid="{00000000-0005-0000-0000-0000EC030000}"/>
    <cellStyle name="_입찰표지 _1차수정설계내역서(현장)_하도급계약요청 가시설(양산선3공구)_2회기성내역서_지급내역,조서,검사원-전기공사_북청3회양산기성내역(전기)051027" xfId="1006" xr:uid="{00000000-0005-0000-0000-0000ED030000}"/>
    <cellStyle name="_입찰표지 _1차수정설계내역서(현장)_하도급계약요청 가시설(양산선3공구)_지급내역,조서,검사원-전기공사" xfId="1007" xr:uid="{00000000-0005-0000-0000-0000EE030000}"/>
    <cellStyle name="_입찰표지 _1차수정설계내역서(현장)_하도급계약요청 가시설(양산선3공구)_지급내역,조서,검사원-전기공사_1" xfId="1008" xr:uid="{00000000-0005-0000-0000-0000EF030000}"/>
    <cellStyle name="_입찰표지 _1차수정설계내역서(현장)_하도급계약요청 가시설(양산선3공구)_지급내역,조서,검사원-전기공사_1_북청3회양산기성내역(전기)051027" xfId="1009" xr:uid="{00000000-0005-0000-0000-0000F0030000}"/>
    <cellStyle name="_입찰표지 _1차수정설계내역서(현장)_하도급계약요청 가시설(양산선3공구)_지급내역,조서,검사원-전기공사_지급내역,조서,검사원-전기공사" xfId="1010" xr:uid="{00000000-0005-0000-0000-0000F1030000}"/>
    <cellStyle name="_입찰표지 _1차수정설계내역서(현장)_하도급계약요청 가시설(양산선3공구)_지급내역,조서,검사원-전기공사_지급내역,조서,검사원-전기공사_북청3회양산기성내역(전기)051027" xfId="1011" xr:uid="{00000000-0005-0000-0000-0000F2030000}"/>
    <cellStyle name="_입찰표지 _1차수정설계내역서(현장)_하도급계획(가시설)" xfId="1012" xr:uid="{00000000-0005-0000-0000-0000F3030000}"/>
    <cellStyle name="_입찰표지 _1차수정설계내역서(현장)_하도급계획(가시설)_2회기성내역서" xfId="1013" xr:uid="{00000000-0005-0000-0000-0000F4030000}"/>
    <cellStyle name="_입찰표지 _1차수정설계내역서(현장)_하도급계획(가시설)_2회기성내역서_지급내역,조서,검사원-전기공사" xfId="1014" xr:uid="{00000000-0005-0000-0000-0000F5030000}"/>
    <cellStyle name="_입찰표지 _1차수정설계내역서(현장)_하도급계획(가시설)_2회기성내역서_지급내역,조서,검사원-전기공사_북청3회양산기성내역(전기)051027" xfId="1015" xr:uid="{00000000-0005-0000-0000-0000F6030000}"/>
    <cellStyle name="_입찰표지 _1차수정설계내역서(현장)_하도급계획(가시설)_지급내역,조서,검사원-전기공사" xfId="1016" xr:uid="{00000000-0005-0000-0000-0000F7030000}"/>
    <cellStyle name="_입찰표지 _1차수정설계내역서(현장)_하도급계획(가시설)_지급내역,조서,검사원-전기공사_1" xfId="1017" xr:uid="{00000000-0005-0000-0000-0000F8030000}"/>
    <cellStyle name="_입찰표지 _1차수정설계내역서(현장)_하도급계획(가시설)_지급내역,조서,검사원-전기공사_1_북청3회양산기성내역(전기)051027" xfId="1018" xr:uid="{00000000-0005-0000-0000-0000F9030000}"/>
    <cellStyle name="_입찰표지 _1차수정설계내역서(현장)_하도급계획(가시설)_지급내역,조서,검사원-전기공사_지급내역,조서,검사원-전기공사" xfId="1019" xr:uid="{00000000-0005-0000-0000-0000FA030000}"/>
    <cellStyle name="_입찰표지 _1차수정설계내역서(현장)_하도급계획(가시설)_지급내역,조서,검사원-전기공사_지급내역,조서,검사원-전기공사_북청3회양산기성내역(전기)051027" xfId="1020" xr:uid="{00000000-0005-0000-0000-0000FB030000}"/>
    <cellStyle name="_입찰표지 _1차수정설계내역서(현장)_하도급계획(가시설)11111" xfId="1021" xr:uid="{00000000-0005-0000-0000-0000FC030000}"/>
    <cellStyle name="_입찰표지 _1차수정설계내역서(현장)_하도급계획(가시설)11111_2회기성내역서" xfId="1022" xr:uid="{00000000-0005-0000-0000-0000FD030000}"/>
    <cellStyle name="_입찰표지 _1차수정설계내역서(현장)_하도급계획(가시설)11111_2회기성내역서_지급내역,조서,검사원-전기공사" xfId="1023" xr:uid="{00000000-0005-0000-0000-0000FE030000}"/>
    <cellStyle name="_입찰표지 _1차수정설계내역서(현장)_하도급계획(가시설)11111_2회기성내역서_지급내역,조서,검사원-전기공사_북청3회양산기성내역(전기)051027" xfId="1024" xr:uid="{00000000-0005-0000-0000-0000FF030000}"/>
    <cellStyle name="_입찰표지 _1차수정설계내역서(현장)_하도급계획(가시설)11111_지급내역,조서,검사원-전기공사" xfId="1025" xr:uid="{00000000-0005-0000-0000-000000040000}"/>
    <cellStyle name="_입찰표지 _1차수정설계내역서(현장)_하도급계획(가시설)11111_지급내역,조서,검사원-전기공사_1" xfId="1026" xr:uid="{00000000-0005-0000-0000-000001040000}"/>
    <cellStyle name="_입찰표지 _1차수정설계내역서(현장)_하도급계획(가시설)11111_지급내역,조서,검사원-전기공사_1_북청3회양산기성내역(전기)051027" xfId="1027" xr:uid="{00000000-0005-0000-0000-000002040000}"/>
    <cellStyle name="_입찰표지 _1차수정설계내역서(현장)_하도급계획(가시설)11111_지급내역,조서,검사원-전기공사_지급내역,조서,검사원-전기공사" xfId="1028" xr:uid="{00000000-0005-0000-0000-000003040000}"/>
    <cellStyle name="_입찰표지 _1차수정설계내역서(현장)_하도급계획(가시설)11111_지급내역,조서,검사원-전기공사_지급내역,조서,검사원-전기공사_북청3회양산기성내역(전기)051027" xfId="1029" xr:uid="{00000000-0005-0000-0000-000004040000}"/>
    <cellStyle name="_입찰표지 _2회기성내역서" xfId="1030" xr:uid="{00000000-0005-0000-0000-000005040000}"/>
    <cellStyle name="_입찰표지 _2회기성내역서_지급내역,조서,검사원-전기공사" xfId="1031" xr:uid="{00000000-0005-0000-0000-000006040000}"/>
    <cellStyle name="_입찰표지 _2회기성내역서_지급내역,조서,검사원-전기공사_북청3회양산기성내역(전기)051027" xfId="1032" xr:uid="{00000000-0005-0000-0000-000007040000}"/>
    <cellStyle name="_입찰표지 _내역서(수정)" xfId="1033" xr:uid="{00000000-0005-0000-0000-000008040000}"/>
    <cellStyle name="_입찰표지 _내역서(수정)_북부지소이설_CCTV SYSTEM 이설포함_090107_FINAL" xfId="1034" xr:uid="{00000000-0005-0000-0000-000009040000}"/>
    <cellStyle name="_입찰표지 _당초(2002.03)" xfId="1035" xr:uid="{00000000-0005-0000-0000-00000A040000}"/>
    <cellStyle name="_입찰표지 _당초(2002.03)_2회기성내역서" xfId="1036" xr:uid="{00000000-0005-0000-0000-00000B040000}"/>
    <cellStyle name="_입찰표지 _당초(2002.03)_2회기성내역서_지급내역,조서,검사원-전기공사" xfId="1037" xr:uid="{00000000-0005-0000-0000-00000C040000}"/>
    <cellStyle name="_입찰표지 _당초(2002.03)_2회기성내역서_지급내역,조서,검사원-전기공사_북청3회양산기성내역(전기)051027" xfId="1038" xr:uid="{00000000-0005-0000-0000-00000D040000}"/>
    <cellStyle name="_입찰표지 _당초(2002.03)_지급내역,조서,검사원-전기공사" xfId="1039" xr:uid="{00000000-0005-0000-0000-00000E040000}"/>
    <cellStyle name="_입찰표지 _당초(2002.03)_지급내역,조서,검사원-전기공사_1" xfId="1040" xr:uid="{00000000-0005-0000-0000-00000F040000}"/>
    <cellStyle name="_입찰표지 _당초(2002.03)_지급내역,조서,검사원-전기공사_1_북청3회양산기성내역(전기)051027" xfId="1041" xr:uid="{00000000-0005-0000-0000-000010040000}"/>
    <cellStyle name="_입찰표지 _당초(2002.03)_지급내역,조서,검사원-전기공사_지급내역,조서,검사원-전기공사" xfId="1042" xr:uid="{00000000-0005-0000-0000-000011040000}"/>
    <cellStyle name="_입찰표지 _당초(2002.03)_지급내역,조서,검사원-전기공사_지급내역,조서,검사원-전기공사_북청3회양산기성내역(전기)051027" xfId="1043" xr:uid="{00000000-0005-0000-0000-000012040000}"/>
    <cellStyle name="_입찰표지 _덕천지소내역서(20080314)" xfId="1044" xr:uid="{00000000-0005-0000-0000-000013040000}"/>
    <cellStyle name="_입찰표지 _부대입찰자대비" xfId="1045" xr:uid="{00000000-0005-0000-0000-000014040000}"/>
    <cellStyle name="_입찰표지 _부대입찰자대비_2회기성내역서" xfId="1046" xr:uid="{00000000-0005-0000-0000-000015040000}"/>
    <cellStyle name="_입찰표지 _부대입찰자대비_2회기성내역서_지급내역,조서,검사원-전기공사" xfId="1047" xr:uid="{00000000-0005-0000-0000-000016040000}"/>
    <cellStyle name="_입찰표지 _부대입찰자대비_2회기성내역서_지급내역,조서,검사원-전기공사_북청3회양산기성내역(전기)051027" xfId="1048" xr:uid="{00000000-0005-0000-0000-000017040000}"/>
    <cellStyle name="_입찰표지 _부대입찰자대비_지급내역,조서,검사원-전기공사" xfId="1049" xr:uid="{00000000-0005-0000-0000-000018040000}"/>
    <cellStyle name="_입찰표지 _부대입찰자대비_지급내역,조서,검사원-전기공사_1" xfId="1050" xr:uid="{00000000-0005-0000-0000-000019040000}"/>
    <cellStyle name="_입찰표지 _부대입찰자대비_지급내역,조서,검사원-전기공사_1_북청3회양산기성내역(전기)051027" xfId="1051" xr:uid="{00000000-0005-0000-0000-00001A040000}"/>
    <cellStyle name="_입찰표지 _부대입찰자대비_지급내역,조서,검사원-전기공사_지급내역,조서,검사원-전기공사" xfId="1052" xr:uid="{00000000-0005-0000-0000-00001B040000}"/>
    <cellStyle name="_입찰표지 _부대입찰자대비_지급내역,조서,검사원-전기공사_지급내역,조서,검사원-전기공사_북청3회양산기성내역(전기)051027" xfId="1053" xr:uid="{00000000-0005-0000-0000-00001C040000}"/>
    <cellStyle name="_입찰표지 _부대입찰자대비3" xfId="1054" xr:uid="{00000000-0005-0000-0000-00001D040000}"/>
    <cellStyle name="_입찰표지 _부대입찰자대비3_2회기성내역서" xfId="1055" xr:uid="{00000000-0005-0000-0000-00001E040000}"/>
    <cellStyle name="_입찰표지 _부대입찰자대비3_2회기성내역서_지급내역,조서,검사원-전기공사" xfId="1056" xr:uid="{00000000-0005-0000-0000-00001F040000}"/>
    <cellStyle name="_입찰표지 _부대입찰자대비3_2회기성내역서_지급내역,조서,검사원-전기공사_북청3회양산기성내역(전기)051027" xfId="1057" xr:uid="{00000000-0005-0000-0000-000020040000}"/>
    <cellStyle name="_입찰표지 _부대입찰자대비3_지급내역,조서,검사원-전기공사" xfId="1058" xr:uid="{00000000-0005-0000-0000-000021040000}"/>
    <cellStyle name="_입찰표지 _부대입찰자대비3_지급내역,조서,검사원-전기공사_1" xfId="1059" xr:uid="{00000000-0005-0000-0000-000022040000}"/>
    <cellStyle name="_입찰표지 _부대입찰자대비3_지급내역,조서,검사원-전기공사_1_북청3회양산기성내역(전기)051027" xfId="1060" xr:uid="{00000000-0005-0000-0000-000023040000}"/>
    <cellStyle name="_입찰표지 _부대입찰자대비3_지급내역,조서,검사원-전기공사_지급내역,조서,검사원-전기공사" xfId="1061" xr:uid="{00000000-0005-0000-0000-000024040000}"/>
    <cellStyle name="_입찰표지 _부대입찰자대비3_지급내역,조서,검사원-전기공사_지급내역,조서,검사원-전기공사_북청3회양산기성내역(전기)051027" xfId="1062" xr:uid="{00000000-0005-0000-0000-000025040000}"/>
    <cellStyle name="_입찰표지 _북부지소이설_CCTV SYSTEM 이설포함_090107_FINAL" xfId="1063" xr:uid="{00000000-0005-0000-0000-000026040000}"/>
    <cellStyle name="_입찰표지 _지급내역,조서,검사원-전기공사" xfId="1064" xr:uid="{00000000-0005-0000-0000-000027040000}"/>
    <cellStyle name="_입찰표지 _지급내역,조서,검사원-전기공사_1" xfId="1065" xr:uid="{00000000-0005-0000-0000-000028040000}"/>
    <cellStyle name="_입찰표지 _지급내역,조서,검사원-전기공사_1_북청3회양산기성내역(전기)051027" xfId="1066" xr:uid="{00000000-0005-0000-0000-000029040000}"/>
    <cellStyle name="_입찰표지 _지급내역,조서,검사원-전기공사_지급내역,조서,검사원-전기공사" xfId="1067" xr:uid="{00000000-0005-0000-0000-00002A040000}"/>
    <cellStyle name="_입찰표지 _지급내역,조서,검사원-전기공사_지급내역,조서,검사원-전기공사_북청3회양산기성내역(전기)051027" xfId="1068" xr:uid="{00000000-0005-0000-0000-00002B040000}"/>
    <cellStyle name="_입찰표지 _현타 하도급" xfId="1069" xr:uid="{00000000-0005-0000-0000-00002C040000}"/>
    <cellStyle name="_입찰표지 _현타 하도급_2회기성내역서" xfId="1070" xr:uid="{00000000-0005-0000-0000-00002D040000}"/>
    <cellStyle name="_입찰표지 _현타 하도급_2회기성내역서_지급내역,조서,검사원-전기공사" xfId="1071" xr:uid="{00000000-0005-0000-0000-00002E040000}"/>
    <cellStyle name="_입찰표지 _현타 하도급_2회기성내역서_지급내역,조서,검사원-전기공사_북청3회양산기성내역(전기)051027" xfId="1072" xr:uid="{00000000-0005-0000-0000-00002F040000}"/>
    <cellStyle name="_입찰표지 _현타 하도급_지급내역,조서,검사원-전기공사" xfId="1073" xr:uid="{00000000-0005-0000-0000-000030040000}"/>
    <cellStyle name="_입찰표지 _현타 하도급_지급내역,조서,검사원-전기공사_1" xfId="1074" xr:uid="{00000000-0005-0000-0000-000031040000}"/>
    <cellStyle name="_입찰표지 _현타 하도급_지급내역,조서,검사원-전기공사_1_북청3회양산기성내역(전기)051027" xfId="1075" xr:uid="{00000000-0005-0000-0000-000032040000}"/>
    <cellStyle name="_입찰표지 _현타 하도급_지급내역,조서,검사원-전기공사_지급내역,조서,검사원-전기공사" xfId="1076" xr:uid="{00000000-0005-0000-0000-000033040000}"/>
    <cellStyle name="_입찰표지 _현타 하도급_지급내역,조서,검사원-전기공사_지급내역,조서,검사원-전기공사_북청3회양산기성내역(전기)051027" xfId="1077" xr:uid="{00000000-0005-0000-0000-000034040000}"/>
    <cellStyle name="_자동제어내역" xfId="1078" xr:uid="{00000000-0005-0000-0000-000035040000}"/>
    <cellStyle name="_자동제어수량산출" xfId="1079" xr:uid="{00000000-0005-0000-0000-000036040000}"/>
    <cellStyle name="_작업내역(전기,통신)" xfId="1080" xr:uid="{00000000-0005-0000-0000-000037040000}"/>
    <cellStyle name="_재료비" xfId="1081" xr:uid="{00000000-0005-0000-0000-000038040000}"/>
    <cellStyle name="_적격 " xfId="1082" xr:uid="{00000000-0005-0000-0000-000039040000}"/>
    <cellStyle name="_적격 _2회기성내역서" xfId="1083" xr:uid="{00000000-0005-0000-0000-00003A040000}"/>
    <cellStyle name="_적격 _2회기성내역서_지급내역,조서,검사원-전기공사" xfId="1084" xr:uid="{00000000-0005-0000-0000-00003B040000}"/>
    <cellStyle name="_적격 _2회기성내역서_지급내역,조서,검사원-전기공사_북청3회양산기성내역(전기)051027" xfId="1085" xr:uid="{00000000-0005-0000-0000-00003C040000}"/>
    <cellStyle name="_적격 _내역서(수정)" xfId="1086" xr:uid="{00000000-0005-0000-0000-00003D040000}"/>
    <cellStyle name="_적격 _내역서(수정)_북부지소이설_CCTV SYSTEM 이설포함_090107_FINAL" xfId="1087" xr:uid="{00000000-0005-0000-0000-00003E040000}"/>
    <cellStyle name="_적격 _당초(2002.03)" xfId="1088" xr:uid="{00000000-0005-0000-0000-00003F040000}"/>
    <cellStyle name="_적격 _당초(2002.03)_2회기성내역서" xfId="1089" xr:uid="{00000000-0005-0000-0000-000040040000}"/>
    <cellStyle name="_적격 _당초(2002.03)_2회기성내역서_지급내역,조서,검사원-전기공사" xfId="1090" xr:uid="{00000000-0005-0000-0000-000041040000}"/>
    <cellStyle name="_적격 _당초(2002.03)_2회기성내역서_지급내역,조서,검사원-전기공사_북청3회양산기성내역(전기)051027" xfId="1091" xr:uid="{00000000-0005-0000-0000-000042040000}"/>
    <cellStyle name="_적격 _당초(2002.03)_지급내역,조서,검사원-전기공사" xfId="1092" xr:uid="{00000000-0005-0000-0000-000043040000}"/>
    <cellStyle name="_적격 _당초(2002.03)_지급내역,조서,검사원-전기공사_1" xfId="1093" xr:uid="{00000000-0005-0000-0000-000044040000}"/>
    <cellStyle name="_적격 _당초(2002.03)_지급내역,조서,검사원-전기공사_1_북청3회양산기성내역(전기)051027" xfId="1094" xr:uid="{00000000-0005-0000-0000-000045040000}"/>
    <cellStyle name="_적격 _당초(2002.03)_지급내역,조서,검사원-전기공사_지급내역,조서,검사원-전기공사" xfId="1095" xr:uid="{00000000-0005-0000-0000-000046040000}"/>
    <cellStyle name="_적격 _당초(2002.03)_지급내역,조서,검사원-전기공사_지급내역,조서,검사원-전기공사_북청3회양산기성내역(전기)051027" xfId="1096" xr:uid="{00000000-0005-0000-0000-000047040000}"/>
    <cellStyle name="_적격 _덕천지소내역서(20080314)" xfId="1097" xr:uid="{00000000-0005-0000-0000-000048040000}"/>
    <cellStyle name="_적격 _부대입찰자대비" xfId="1098" xr:uid="{00000000-0005-0000-0000-000049040000}"/>
    <cellStyle name="_적격 _부대입찰자대비_2회기성내역서" xfId="1099" xr:uid="{00000000-0005-0000-0000-00004A040000}"/>
    <cellStyle name="_적격 _부대입찰자대비_2회기성내역서_지급내역,조서,검사원-전기공사" xfId="1100" xr:uid="{00000000-0005-0000-0000-00004B040000}"/>
    <cellStyle name="_적격 _부대입찰자대비_2회기성내역서_지급내역,조서,검사원-전기공사_북청3회양산기성내역(전기)051027" xfId="1101" xr:uid="{00000000-0005-0000-0000-00004C040000}"/>
    <cellStyle name="_적격 _부대입찰자대비_지급내역,조서,검사원-전기공사" xfId="1102" xr:uid="{00000000-0005-0000-0000-00004D040000}"/>
    <cellStyle name="_적격 _부대입찰자대비_지급내역,조서,검사원-전기공사_1" xfId="1103" xr:uid="{00000000-0005-0000-0000-00004E040000}"/>
    <cellStyle name="_적격 _부대입찰자대비_지급내역,조서,검사원-전기공사_1_북청3회양산기성내역(전기)051027" xfId="1104" xr:uid="{00000000-0005-0000-0000-00004F040000}"/>
    <cellStyle name="_적격 _부대입찰자대비_지급내역,조서,검사원-전기공사_지급내역,조서,검사원-전기공사" xfId="1105" xr:uid="{00000000-0005-0000-0000-000050040000}"/>
    <cellStyle name="_적격 _부대입찰자대비_지급내역,조서,검사원-전기공사_지급내역,조서,검사원-전기공사_북청3회양산기성내역(전기)051027" xfId="1106" xr:uid="{00000000-0005-0000-0000-000051040000}"/>
    <cellStyle name="_적격 _부대입찰자대비3" xfId="1107" xr:uid="{00000000-0005-0000-0000-000052040000}"/>
    <cellStyle name="_적격 _부대입찰자대비3_2회기성내역서" xfId="1108" xr:uid="{00000000-0005-0000-0000-000053040000}"/>
    <cellStyle name="_적격 _부대입찰자대비3_2회기성내역서_지급내역,조서,검사원-전기공사" xfId="1109" xr:uid="{00000000-0005-0000-0000-000054040000}"/>
    <cellStyle name="_적격 _부대입찰자대비3_2회기성내역서_지급내역,조서,검사원-전기공사_북청3회양산기성내역(전기)051027" xfId="1110" xr:uid="{00000000-0005-0000-0000-000055040000}"/>
    <cellStyle name="_적격 _부대입찰자대비3_지급내역,조서,검사원-전기공사" xfId="1111" xr:uid="{00000000-0005-0000-0000-000056040000}"/>
    <cellStyle name="_적격 _부대입찰자대비3_지급내역,조서,검사원-전기공사_1" xfId="1112" xr:uid="{00000000-0005-0000-0000-000057040000}"/>
    <cellStyle name="_적격 _부대입찰자대비3_지급내역,조서,검사원-전기공사_1_북청3회양산기성내역(전기)051027" xfId="1113" xr:uid="{00000000-0005-0000-0000-000058040000}"/>
    <cellStyle name="_적격 _부대입찰자대비3_지급내역,조서,검사원-전기공사_지급내역,조서,검사원-전기공사" xfId="1114" xr:uid="{00000000-0005-0000-0000-000059040000}"/>
    <cellStyle name="_적격 _부대입찰자대비3_지급내역,조서,검사원-전기공사_지급내역,조서,검사원-전기공사_북청3회양산기성내역(전기)051027" xfId="1115" xr:uid="{00000000-0005-0000-0000-00005A040000}"/>
    <cellStyle name="_적격 _북부지소이설_CCTV SYSTEM 이설포함_090107_FINAL" xfId="1116" xr:uid="{00000000-0005-0000-0000-00005B040000}"/>
    <cellStyle name="_적격 _지급내역,조서,검사원-전기공사" xfId="1117" xr:uid="{00000000-0005-0000-0000-00005C040000}"/>
    <cellStyle name="_적격 _지급내역,조서,검사원-전기공사_1" xfId="1118" xr:uid="{00000000-0005-0000-0000-00005D040000}"/>
    <cellStyle name="_적격 _지급내역,조서,검사원-전기공사_1_북청3회양산기성내역(전기)051027" xfId="1119" xr:uid="{00000000-0005-0000-0000-00005E040000}"/>
    <cellStyle name="_적격 _지급내역,조서,검사원-전기공사_지급내역,조서,검사원-전기공사" xfId="1120" xr:uid="{00000000-0005-0000-0000-00005F040000}"/>
    <cellStyle name="_적격 _지급내역,조서,검사원-전기공사_지급내역,조서,검사원-전기공사_북청3회양산기성내역(전기)051027" xfId="1121" xr:uid="{00000000-0005-0000-0000-000060040000}"/>
    <cellStyle name="_적격 _집행갑지 " xfId="1122" xr:uid="{00000000-0005-0000-0000-000061040000}"/>
    <cellStyle name="_적격 _집행갑지 _2회기성내역서" xfId="1123" xr:uid="{00000000-0005-0000-0000-000062040000}"/>
    <cellStyle name="_적격 _집행갑지 _2회기성내역서_지급내역,조서,검사원-전기공사" xfId="1124" xr:uid="{00000000-0005-0000-0000-000063040000}"/>
    <cellStyle name="_적격 _집행갑지 _2회기성내역서_지급내역,조서,검사원-전기공사_북청3회양산기성내역(전기)051027" xfId="1125" xr:uid="{00000000-0005-0000-0000-000064040000}"/>
    <cellStyle name="_적격 _집행갑지 _당초(2002.03)" xfId="1126" xr:uid="{00000000-0005-0000-0000-000065040000}"/>
    <cellStyle name="_적격 _집행갑지 _당초(2002.03)_2회기성내역서" xfId="1127" xr:uid="{00000000-0005-0000-0000-000066040000}"/>
    <cellStyle name="_적격 _집행갑지 _당초(2002.03)_2회기성내역서_지급내역,조서,검사원-전기공사" xfId="1128" xr:uid="{00000000-0005-0000-0000-000067040000}"/>
    <cellStyle name="_적격 _집행갑지 _당초(2002.03)_2회기성내역서_지급내역,조서,검사원-전기공사_북청3회양산기성내역(전기)051027" xfId="1129" xr:uid="{00000000-0005-0000-0000-000068040000}"/>
    <cellStyle name="_적격 _집행갑지 _당초(2002.03)_지급내역,조서,검사원-전기공사" xfId="1130" xr:uid="{00000000-0005-0000-0000-000069040000}"/>
    <cellStyle name="_적격 _집행갑지 _당초(2002.03)_지급내역,조서,검사원-전기공사_1" xfId="1131" xr:uid="{00000000-0005-0000-0000-00006A040000}"/>
    <cellStyle name="_적격 _집행갑지 _당초(2002.03)_지급내역,조서,검사원-전기공사_1_북청3회양산기성내역(전기)051027" xfId="1132" xr:uid="{00000000-0005-0000-0000-00006B040000}"/>
    <cellStyle name="_적격 _집행갑지 _당초(2002.03)_지급내역,조서,검사원-전기공사_지급내역,조서,검사원-전기공사" xfId="1133" xr:uid="{00000000-0005-0000-0000-00006C040000}"/>
    <cellStyle name="_적격 _집행갑지 _당초(2002.03)_지급내역,조서,검사원-전기공사_지급내역,조서,검사원-전기공사_북청3회양산기성내역(전기)051027" xfId="1134" xr:uid="{00000000-0005-0000-0000-00006D040000}"/>
    <cellStyle name="_적격 _집행갑지 _부대입찰자대비" xfId="1135" xr:uid="{00000000-0005-0000-0000-00006E040000}"/>
    <cellStyle name="_적격 _집행갑지 _부대입찰자대비_2회기성내역서" xfId="1136" xr:uid="{00000000-0005-0000-0000-00006F040000}"/>
    <cellStyle name="_적격 _집행갑지 _부대입찰자대비_2회기성내역서_지급내역,조서,검사원-전기공사" xfId="1137" xr:uid="{00000000-0005-0000-0000-000070040000}"/>
    <cellStyle name="_적격 _집행갑지 _부대입찰자대비_2회기성내역서_지급내역,조서,검사원-전기공사_북청3회양산기성내역(전기)051027" xfId="1138" xr:uid="{00000000-0005-0000-0000-000071040000}"/>
    <cellStyle name="_적격 _집행갑지 _부대입찰자대비_지급내역,조서,검사원-전기공사" xfId="1139" xr:uid="{00000000-0005-0000-0000-000072040000}"/>
    <cellStyle name="_적격 _집행갑지 _부대입찰자대비_지급내역,조서,검사원-전기공사_1" xfId="1140" xr:uid="{00000000-0005-0000-0000-000073040000}"/>
    <cellStyle name="_적격 _집행갑지 _부대입찰자대비_지급내역,조서,검사원-전기공사_1_북청3회양산기성내역(전기)051027" xfId="1141" xr:uid="{00000000-0005-0000-0000-000074040000}"/>
    <cellStyle name="_적격 _집행갑지 _부대입찰자대비_지급내역,조서,검사원-전기공사_지급내역,조서,검사원-전기공사" xfId="1142" xr:uid="{00000000-0005-0000-0000-000075040000}"/>
    <cellStyle name="_적격 _집행갑지 _부대입찰자대비_지급내역,조서,검사원-전기공사_지급내역,조서,검사원-전기공사_북청3회양산기성내역(전기)051027" xfId="1143" xr:uid="{00000000-0005-0000-0000-000076040000}"/>
    <cellStyle name="_적격 _집행갑지 _부대입찰자대비3" xfId="1144" xr:uid="{00000000-0005-0000-0000-000077040000}"/>
    <cellStyle name="_적격 _집행갑지 _부대입찰자대비3_2회기성내역서" xfId="1145" xr:uid="{00000000-0005-0000-0000-000078040000}"/>
    <cellStyle name="_적격 _집행갑지 _부대입찰자대비3_2회기성내역서_지급내역,조서,검사원-전기공사" xfId="1146" xr:uid="{00000000-0005-0000-0000-000079040000}"/>
    <cellStyle name="_적격 _집행갑지 _부대입찰자대비3_2회기성내역서_지급내역,조서,검사원-전기공사_북청3회양산기성내역(전기)051027" xfId="1147" xr:uid="{00000000-0005-0000-0000-00007A040000}"/>
    <cellStyle name="_적격 _집행갑지 _부대입찰자대비3_지급내역,조서,검사원-전기공사" xfId="1148" xr:uid="{00000000-0005-0000-0000-00007B040000}"/>
    <cellStyle name="_적격 _집행갑지 _부대입찰자대비3_지급내역,조서,검사원-전기공사_1" xfId="1149" xr:uid="{00000000-0005-0000-0000-00007C040000}"/>
    <cellStyle name="_적격 _집행갑지 _부대입찰자대비3_지급내역,조서,검사원-전기공사_1_북청3회양산기성내역(전기)051027" xfId="1150" xr:uid="{00000000-0005-0000-0000-00007D040000}"/>
    <cellStyle name="_적격 _집행갑지 _부대입찰자대비3_지급내역,조서,검사원-전기공사_지급내역,조서,검사원-전기공사" xfId="1151" xr:uid="{00000000-0005-0000-0000-00007E040000}"/>
    <cellStyle name="_적격 _집행갑지 _부대입찰자대비3_지급내역,조서,검사원-전기공사_지급내역,조서,검사원-전기공사_북청3회양산기성내역(전기)051027" xfId="1152" xr:uid="{00000000-0005-0000-0000-00007F040000}"/>
    <cellStyle name="_적격 _집행갑지 _지급내역,조서,검사원-전기공사" xfId="1153" xr:uid="{00000000-0005-0000-0000-000080040000}"/>
    <cellStyle name="_적격 _집행갑지 _지급내역,조서,검사원-전기공사_1" xfId="1154" xr:uid="{00000000-0005-0000-0000-000081040000}"/>
    <cellStyle name="_적격 _집행갑지 _지급내역,조서,검사원-전기공사_1_북청3회양산기성내역(전기)051027" xfId="1155" xr:uid="{00000000-0005-0000-0000-000082040000}"/>
    <cellStyle name="_적격 _집행갑지 _지급내역,조서,검사원-전기공사_지급내역,조서,검사원-전기공사" xfId="1156" xr:uid="{00000000-0005-0000-0000-000083040000}"/>
    <cellStyle name="_적격 _집행갑지 _지급내역,조서,검사원-전기공사_지급내역,조서,검사원-전기공사_북청3회양산기성내역(전기)051027" xfId="1157" xr:uid="{00000000-0005-0000-0000-000084040000}"/>
    <cellStyle name="_적격(화산) " xfId="1158" xr:uid="{00000000-0005-0000-0000-000085040000}"/>
    <cellStyle name="_적격(화산) _1차수정설계내역서(현장)" xfId="1159" xr:uid="{00000000-0005-0000-0000-000086040000}"/>
    <cellStyle name="_적격(화산) _1차수정설계내역서(현장)_2회기성내역서" xfId="1160" xr:uid="{00000000-0005-0000-0000-000087040000}"/>
    <cellStyle name="_적격(화산) _1차수정설계내역서(현장)_2회기성내역서_지급내역,조서,검사원-전기공사" xfId="1161" xr:uid="{00000000-0005-0000-0000-000088040000}"/>
    <cellStyle name="_적격(화산) _1차수정설계내역서(현장)_2회기성내역서_지급내역,조서,검사원-전기공사_북청3회양산기성내역(전기)051027" xfId="1162" xr:uid="{00000000-0005-0000-0000-000089040000}"/>
    <cellStyle name="_적격(화산) _1차수정설계내역서(현장)_가시설공사(2차변경)" xfId="1163" xr:uid="{00000000-0005-0000-0000-00008A040000}"/>
    <cellStyle name="_적격(화산) _1차수정설계내역서(현장)_가시설공사(2차변경)_2회기성내역서" xfId="1164" xr:uid="{00000000-0005-0000-0000-00008B040000}"/>
    <cellStyle name="_적격(화산) _1차수정설계내역서(현장)_가시설공사(2차변경)_2회기성내역서_지급내역,조서,검사원-전기공사" xfId="1165" xr:uid="{00000000-0005-0000-0000-00008C040000}"/>
    <cellStyle name="_적격(화산) _1차수정설계내역서(현장)_가시설공사(2차변경)_2회기성내역서_지급내역,조서,검사원-전기공사_북청3회양산기성내역(전기)051027" xfId="1166" xr:uid="{00000000-0005-0000-0000-00008D040000}"/>
    <cellStyle name="_적격(화산) _1차수정설계내역서(현장)_가시설공사(2차변경)_지급내역,조서,검사원-전기공사" xfId="1167" xr:uid="{00000000-0005-0000-0000-00008E040000}"/>
    <cellStyle name="_적격(화산) _1차수정설계내역서(현장)_가시설공사(2차변경)_지급내역,조서,검사원-전기공사_1" xfId="1168" xr:uid="{00000000-0005-0000-0000-00008F040000}"/>
    <cellStyle name="_적격(화산) _1차수정설계내역서(현장)_가시설공사(2차변경)_지급내역,조서,검사원-전기공사_1_북청3회양산기성내역(전기)051027" xfId="1169" xr:uid="{00000000-0005-0000-0000-000090040000}"/>
    <cellStyle name="_적격(화산) _1차수정설계내역서(현장)_가시설공사(2차변경)_지급내역,조서,검사원-전기공사_지급내역,조서,검사원-전기공사" xfId="1170" xr:uid="{00000000-0005-0000-0000-000091040000}"/>
    <cellStyle name="_적격(화산) _1차수정설계내역서(현장)_가시설공사(2차변경)_지급내역,조서,검사원-전기공사_지급내역,조서,검사원-전기공사_북청3회양산기성내역(전기)051027" xfId="1171" xr:uid="{00000000-0005-0000-0000-000092040000}"/>
    <cellStyle name="_적격(화산) _1차수정설계내역서(현장)_내역서" xfId="1172" xr:uid="{00000000-0005-0000-0000-000093040000}"/>
    <cellStyle name="_적격(화산) _1차수정설계내역서(현장)_내역서_2회기성내역서" xfId="1173" xr:uid="{00000000-0005-0000-0000-000094040000}"/>
    <cellStyle name="_적격(화산) _1차수정설계내역서(현장)_내역서_2회기성내역서_지급내역,조서,검사원-전기공사" xfId="1174" xr:uid="{00000000-0005-0000-0000-000095040000}"/>
    <cellStyle name="_적격(화산) _1차수정설계내역서(현장)_내역서_2회기성내역서_지급내역,조서,검사원-전기공사_북청3회양산기성내역(전기)051027" xfId="1175" xr:uid="{00000000-0005-0000-0000-000096040000}"/>
    <cellStyle name="_적격(화산) _1차수정설계내역서(현장)_내역서_지급내역,조서,검사원-전기공사" xfId="1176" xr:uid="{00000000-0005-0000-0000-000097040000}"/>
    <cellStyle name="_적격(화산) _1차수정설계내역서(현장)_내역서_지급내역,조서,검사원-전기공사_1" xfId="1177" xr:uid="{00000000-0005-0000-0000-000098040000}"/>
    <cellStyle name="_적격(화산) _1차수정설계내역서(현장)_내역서_지급내역,조서,검사원-전기공사_1_북청3회양산기성내역(전기)051027" xfId="1178" xr:uid="{00000000-0005-0000-0000-000099040000}"/>
    <cellStyle name="_적격(화산) _1차수정설계내역서(현장)_내역서_지급내역,조서,검사원-전기공사_지급내역,조서,검사원-전기공사" xfId="1179" xr:uid="{00000000-0005-0000-0000-00009A040000}"/>
    <cellStyle name="_적격(화산) _1차수정설계내역서(현장)_내역서_지급내역,조서,검사원-전기공사_지급내역,조서,검사원-전기공사_북청3회양산기성내역(전기)051027" xfId="1180" xr:uid="{00000000-0005-0000-0000-00009B040000}"/>
    <cellStyle name="_적격(화산) _1차수정설계내역서(현장)_본사설명" xfId="1181" xr:uid="{00000000-0005-0000-0000-00009C040000}"/>
    <cellStyle name="_적격(화산) _1차수정설계내역서(현장)_본사설명_2회기성내역서" xfId="1182" xr:uid="{00000000-0005-0000-0000-00009D040000}"/>
    <cellStyle name="_적격(화산) _1차수정설계내역서(현장)_본사설명_2회기성내역서_지급내역,조서,검사원-전기공사" xfId="1183" xr:uid="{00000000-0005-0000-0000-00009E040000}"/>
    <cellStyle name="_적격(화산) _1차수정설계내역서(현장)_본사설명_2회기성내역서_지급내역,조서,검사원-전기공사_북청3회양산기성내역(전기)051027" xfId="1184" xr:uid="{00000000-0005-0000-0000-00009F040000}"/>
    <cellStyle name="_적격(화산) _1차수정설계내역서(현장)_본사설명_지급내역,조서,검사원-전기공사" xfId="1185" xr:uid="{00000000-0005-0000-0000-0000A0040000}"/>
    <cellStyle name="_적격(화산) _1차수정설계내역서(현장)_본사설명_지급내역,조서,검사원-전기공사_1" xfId="1186" xr:uid="{00000000-0005-0000-0000-0000A1040000}"/>
    <cellStyle name="_적격(화산) _1차수정설계내역서(현장)_본사설명_지급내역,조서,검사원-전기공사_1_북청3회양산기성내역(전기)051027" xfId="1187" xr:uid="{00000000-0005-0000-0000-0000A2040000}"/>
    <cellStyle name="_적격(화산) _1차수정설계내역서(현장)_본사설명_지급내역,조서,검사원-전기공사_지급내역,조서,검사원-전기공사" xfId="1188" xr:uid="{00000000-0005-0000-0000-0000A3040000}"/>
    <cellStyle name="_적격(화산) _1차수정설계내역서(현장)_본사설명_지급내역,조서,검사원-전기공사_지급내역,조서,검사원-전기공사_북청3회양산기성내역(전기)051027" xfId="1189" xr:uid="{00000000-0005-0000-0000-0000A4040000}"/>
    <cellStyle name="_적격(화산) _1차수정설계내역서(현장)_설계누락 검토(설계리스크)" xfId="1190" xr:uid="{00000000-0005-0000-0000-0000A5040000}"/>
    <cellStyle name="_적격(화산) _1차수정설계내역서(현장)_설계누락 검토(설계리스크)_2회기성내역서" xfId="1191" xr:uid="{00000000-0005-0000-0000-0000A6040000}"/>
    <cellStyle name="_적격(화산) _1차수정설계내역서(현장)_설계누락 검토(설계리스크)_2회기성내역서_지급내역,조서,검사원-전기공사" xfId="1192" xr:uid="{00000000-0005-0000-0000-0000A7040000}"/>
    <cellStyle name="_적격(화산) _1차수정설계내역서(현장)_설계누락 검토(설계리스크)_2회기성내역서_지급내역,조서,검사원-전기공사_북청3회양산기성내역(전기)051027" xfId="1193" xr:uid="{00000000-0005-0000-0000-0000A8040000}"/>
    <cellStyle name="_적격(화산) _1차수정설계내역서(현장)_설계누락 검토(설계리스크)_지급내역,조서,검사원-전기공사" xfId="1194" xr:uid="{00000000-0005-0000-0000-0000A9040000}"/>
    <cellStyle name="_적격(화산) _1차수정설계내역서(현장)_설계누락 검토(설계리스크)_지급내역,조서,검사원-전기공사_1" xfId="1195" xr:uid="{00000000-0005-0000-0000-0000AA040000}"/>
    <cellStyle name="_적격(화산) _1차수정설계내역서(현장)_설계누락 검토(설계리스크)_지급내역,조서,검사원-전기공사_1_북청3회양산기성내역(전기)051027" xfId="1196" xr:uid="{00000000-0005-0000-0000-0000AB040000}"/>
    <cellStyle name="_적격(화산) _1차수정설계내역서(현장)_설계누락 검토(설계리스크)_지급내역,조서,검사원-전기공사_지급내역,조서,검사원-전기공사" xfId="1197" xr:uid="{00000000-0005-0000-0000-0000AC040000}"/>
    <cellStyle name="_적격(화산) _1차수정설계내역서(현장)_설계누락 검토(설계리스크)_지급내역,조서,검사원-전기공사_지급내역,조서,검사원-전기공사_북청3회양산기성내역(전기)051027" xfId="1198" xr:uid="{00000000-0005-0000-0000-0000AD040000}"/>
    <cellStyle name="_적격(화산) _1차수정설계내역서(현장)_설계누락 내역(설계리스크)" xfId="1199" xr:uid="{00000000-0005-0000-0000-0000AE040000}"/>
    <cellStyle name="_적격(화산) _1차수정설계내역서(현장)_설계누락 내역(설계리스크)_2회기성내역서" xfId="1200" xr:uid="{00000000-0005-0000-0000-0000AF040000}"/>
    <cellStyle name="_적격(화산) _1차수정설계내역서(현장)_설계누락 내역(설계리스크)_2회기성내역서_지급내역,조서,검사원-전기공사" xfId="1201" xr:uid="{00000000-0005-0000-0000-0000B0040000}"/>
    <cellStyle name="_적격(화산) _1차수정설계내역서(현장)_설계누락 내역(설계리스크)_2회기성내역서_지급내역,조서,검사원-전기공사_북청3회양산기성내역(전기)051027" xfId="1202" xr:uid="{00000000-0005-0000-0000-0000B1040000}"/>
    <cellStyle name="_적격(화산) _1차수정설계내역서(현장)_설계누락 내역(설계리스크)_지급내역,조서,검사원-전기공사" xfId="1203" xr:uid="{00000000-0005-0000-0000-0000B2040000}"/>
    <cellStyle name="_적격(화산) _1차수정설계내역서(현장)_설계누락 내역(설계리스크)_지급내역,조서,검사원-전기공사_1" xfId="1204" xr:uid="{00000000-0005-0000-0000-0000B3040000}"/>
    <cellStyle name="_적격(화산) _1차수정설계내역서(현장)_설계누락 내역(설계리스크)_지급내역,조서,검사원-전기공사_1_북청3회양산기성내역(전기)051027" xfId="1205" xr:uid="{00000000-0005-0000-0000-0000B4040000}"/>
    <cellStyle name="_적격(화산) _1차수정설계내역서(현장)_설계누락 내역(설계리스크)_지급내역,조서,검사원-전기공사_지급내역,조서,검사원-전기공사" xfId="1206" xr:uid="{00000000-0005-0000-0000-0000B5040000}"/>
    <cellStyle name="_적격(화산) _1차수정설계내역서(현장)_설계누락 내역(설계리스크)_지급내역,조서,검사원-전기공사_지급내역,조서,검사원-전기공사_북청3회양산기성내역(전기)051027" xfId="1207" xr:uid="{00000000-0005-0000-0000-0000B6040000}"/>
    <cellStyle name="_적격(화산) _1차수정설계내역서(현장)_설계누락 내역(설계리스크)-1" xfId="1208" xr:uid="{00000000-0005-0000-0000-0000B7040000}"/>
    <cellStyle name="_적격(화산) _1차수정설계내역서(현장)_설계누락 내역(설계리스크)-1_2회기성내역서" xfId="1209" xr:uid="{00000000-0005-0000-0000-0000B8040000}"/>
    <cellStyle name="_적격(화산) _1차수정설계내역서(현장)_설계누락 내역(설계리스크)-1_2회기성내역서_지급내역,조서,검사원-전기공사" xfId="1210" xr:uid="{00000000-0005-0000-0000-0000B9040000}"/>
    <cellStyle name="_적격(화산) _1차수정설계내역서(현장)_설계누락 내역(설계리스크)-1_2회기성내역서_지급내역,조서,검사원-전기공사_북청3회양산기성내역(전기)051027" xfId="1211" xr:uid="{00000000-0005-0000-0000-0000BA040000}"/>
    <cellStyle name="_적격(화산) _1차수정설계내역서(현장)_설계누락 내역(설계리스크)-1_지급내역,조서,검사원-전기공사" xfId="1212" xr:uid="{00000000-0005-0000-0000-0000BB040000}"/>
    <cellStyle name="_적격(화산) _1차수정설계내역서(현장)_설계누락 내역(설계리스크)-1_지급내역,조서,검사원-전기공사_1" xfId="1213" xr:uid="{00000000-0005-0000-0000-0000BC040000}"/>
    <cellStyle name="_적격(화산) _1차수정설계내역서(현장)_설계누락 내역(설계리스크)-1_지급내역,조서,검사원-전기공사_1_북청3회양산기성내역(전기)051027" xfId="1214" xr:uid="{00000000-0005-0000-0000-0000BD040000}"/>
    <cellStyle name="_적격(화산) _1차수정설계내역서(현장)_설계누락 내역(설계리스크)-1_지급내역,조서,검사원-전기공사_지급내역,조서,검사원-전기공사" xfId="1215" xr:uid="{00000000-0005-0000-0000-0000BE040000}"/>
    <cellStyle name="_적격(화산) _1차수정설계내역서(현장)_설계누락 내역(설계리스크)-1_지급내역,조서,검사원-전기공사_지급내역,조서,검사원-전기공사_북청3회양산기성내역(전기)051027" xfId="1216" xr:uid="{00000000-0005-0000-0000-0000BF040000}"/>
    <cellStyle name="_적격(화산) _1차수정설계내역서(현장)_실행적용 - 설계내역서(토목)-당초분(도급실행비교)" xfId="1217" xr:uid="{00000000-0005-0000-0000-0000C0040000}"/>
    <cellStyle name="_적격(화산) _1차수정설계내역서(현장)_실행적용 - 설계내역서(토목)-당초분(도급실행비교)_2회기성내역서" xfId="1218" xr:uid="{00000000-0005-0000-0000-0000C1040000}"/>
    <cellStyle name="_적격(화산) _1차수정설계내역서(현장)_실행적용 - 설계내역서(토목)-당초분(도급실행비교)_2회기성내역서_지급내역,조서,검사원-전기공사" xfId="1219" xr:uid="{00000000-0005-0000-0000-0000C2040000}"/>
    <cellStyle name="_적격(화산) _1차수정설계내역서(현장)_실행적용 - 설계내역서(토목)-당초분(도급실행비교)_2회기성내역서_지급내역,조서,검사원-전기공사_북청3회양산기성내역(전기)051027" xfId="1220" xr:uid="{00000000-0005-0000-0000-0000C3040000}"/>
    <cellStyle name="_적격(화산) _1차수정설계내역서(현장)_실행적용 - 설계내역서(토목)-당초분(도급실행비교)_지급내역,조서,검사원-전기공사" xfId="1221" xr:uid="{00000000-0005-0000-0000-0000C4040000}"/>
    <cellStyle name="_적격(화산) _1차수정설계내역서(현장)_실행적용 - 설계내역서(토목)-당초분(도급실행비교)_지급내역,조서,검사원-전기공사_1" xfId="1222" xr:uid="{00000000-0005-0000-0000-0000C5040000}"/>
    <cellStyle name="_적격(화산) _1차수정설계내역서(현장)_실행적용 - 설계내역서(토목)-당초분(도급실행비교)_지급내역,조서,검사원-전기공사_1_북청3회양산기성내역(전기)051027" xfId="1223" xr:uid="{00000000-0005-0000-0000-0000C6040000}"/>
    <cellStyle name="_적격(화산) _1차수정설계내역서(현장)_실행적용 - 설계내역서(토목)-당초분(도급실행비교)_지급내역,조서,검사원-전기공사_지급내역,조서,검사원-전기공사" xfId="1224" xr:uid="{00000000-0005-0000-0000-0000C7040000}"/>
    <cellStyle name="_적격(화산) _1차수정설계내역서(현장)_실행적용 - 설계내역서(토목)-당초분(도급실행비교)_지급내역,조서,검사원-전기공사_지급내역,조서,검사원-전기공사_북청3회양산기성내역(전기)051027" xfId="1225" xr:uid="{00000000-0005-0000-0000-0000C8040000}"/>
    <cellStyle name="_적격(화산) _1차수정설계내역서(현장)_지급내역,조서,검사원-전기공사" xfId="1226" xr:uid="{00000000-0005-0000-0000-0000C9040000}"/>
    <cellStyle name="_적격(화산) _1차수정설계내역서(현장)_지급내역,조서,검사원-전기공사_1" xfId="1227" xr:uid="{00000000-0005-0000-0000-0000CA040000}"/>
    <cellStyle name="_적격(화산) _1차수정설계내역서(현장)_지급내역,조서,검사원-전기공사_1_북청3회양산기성내역(전기)051027" xfId="1228" xr:uid="{00000000-0005-0000-0000-0000CB040000}"/>
    <cellStyle name="_적격(화산) _1차수정설계내역서(현장)_지급내역,조서,검사원-전기공사_지급내역,조서,검사원-전기공사" xfId="1229" xr:uid="{00000000-0005-0000-0000-0000CC040000}"/>
    <cellStyle name="_적격(화산) _1차수정설계내역서(현장)_지급내역,조서,검사원-전기공사_지급내역,조서,검사원-전기공사_북청3회양산기성내역(전기)051027" xfId="1230" xr:uid="{00000000-0005-0000-0000-0000CD040000}"/>
    <cellStyle name="_적격(화산) _1차수정설계내역서(현장)_철근가공조립검토(설계리스크)" xfId="1231" xr:uid="{00000000-0005-0000-0000-0000CE040000}"/>
    <cellStyle name="_적격(화산) _1차수정설계내역서(현장)_철근가공조립검토(설계리스크)_2회기성내역서" xfId="1232" xr:uid="{00000000-0005-0000-0000-0000CF040000}"/>
    <cellStyle name="_적격(화산) _1차수정설계내역서(현장)_철근가공조립검토(설계리스크)_2회기성내역서_지급내역,조서,검사원-전기공사" xfId="1233" xr:uid="{00000000-0005-0000-0000-0000D0040000}"/>
    <cellStyle name="_적격(화산) _1차수정설계내역서(현장)_철근가공조립검토(설계리스크)_2회기성내역서_지급내역,조서,검사원-전기공사_북청3회양산기성내역(전기)051027" xfId="1234" xr:uid="{00000000-0005-0000-0000-0000D1040000}"/>
    <cellStyle name="_적격(화산) _1차수정설계내역서(현장)_철근가공조립검토(설계리스크)_지급내역,조서,검사원-전기공사" xfId="1235" xr:uid="{00000000-0005-0000-0000-0000D2040000}"/>
    <cellStyle name="_적격(화산) _1차수정설계내역서(현장)_철근가공조립검토(설계리스크)_지급내역,조서,검사원-전기공사_1" xfId="1236" xr:uid="{00000000-0005-0000-0000-0000D3040000}"/>
    <cellStyle name="_적격(화산) _1차수정설계내역서(현장)_철근가공조립검토(설계리스크)_지급내역,조서,검사원-전기공사_1_북청3회양산기성내역(전기)051027" xfId="1237" xr:uid="{00000000-0005-0000-0000-0000D4040000}"/>
    <cellStyle name="_적격(화산) _1차수정설계내역서(현장)_철근가공조립검토(설계리스크)_지급내역,조서,검사원-전기공사_지급내역,조서,검사원-전기공사" xfId="1238" xr:uid="{00000000-0005-0000-0000-0000D5040000}"/>
    <cellStyle name="_적격(화산) _1차수정설계내역서(현장)_철근가공조립검토(설계리스크)_지급내역,조서,검사원-전기공사_지급내역,조서,검사원-전기공사_북청3회양산기성내역(전기)051027" xfId="1239" xr:uid="{00000000-0005-0000-0000-0000D6040000}"/>
    <cellStyle name="_적격(화산) _1차수정설계내역서(현장)_추가공사 내역(설계리스크)" xfId="1240" xr:uid="{00000000-0005-0000-0000-0000D7040000}"/>
    <cellStyle name="_적격(화산) _1차수정설계내역서(현장)_추가공사 내역(설계리스크)_2회기성내역서" xfId="1241" xr:uid="{00000000-0005-0000-0000-0000D8040000}"/>
    <cellStyle name="_적격(화산) _1차수정설계내역서(현장)_추가공사 내역(설계리스크)_2회기성내역서_지급내역,조서,검사원-전기공사" xfId="1242" xr:uid="{00000000-0005-0000-0000-0000D9040000}"/>
    <cellStyle name="_적격(화산) _1차수정설계내역서(현장)_추가공사 내역(설계리스크)_2회기성내역서_지급내역,조서,검사원-전기공사_북청3회양산기성내역(전기)051027" xfId="1243" xr:uid="{00000000-0005-0000-0000-0000DA040000}"/>
    <cellStyle name="_적격(화산) _1차수정설계내역서(현장)_추가공사 내역(설계리스크)_지급내역,조서,검사원-전기공사" xfId="1244" xr:uid="{00000000-0005-0000-0000-0000DB040000}"/>
    <cellStyle name="_적격(화산) _1차수정설계내역서(현장)_추가공사 내역(설계리스크)_지급내역,조서,검사원-전기공사_1" xfId="1245" xr:uid="{00000000-0005-0000-0000-0000DC040000}"/>
    <cellStyle name="_적격(화산) _1차수정설계내역서(현장)_추가공사 내역(설계리스크)_지급내역,조서,검사원-전기공사_1_북청3회양산기성내역(전기)051027" xfId="1246" xr:uid="{00000000-0005-0000-0000-0000DD040000}"/>
    <cellStyle name="_적격(화산) _1차수정설계내역서(현장)_추가공사 내역(설계리스크)_지급내역,조서,검사원-전기공사_지급내역,조서,검사원-전기공사" xfId="1247" xr:uid="{00000000-0005-0000-0000-0000DE040000}"/>
    <cellStyle name="_적격(화산) _1차수정설계내역서(현장)_추가공사 내역(설계리스크)_지급내역,조서,검사원-전기공사_지급내역,조서,검사원-전기공사_북청3회양산기성내역(전기)051027" xfId="1248" xr:uid="{00000000-0005-0000-0000-0000DF040000}"/>
    <cellStyle name="_적격(화산) _1차수정설계내역서(현장)_추가공사 내역서(P10,P16)" xfId="1249" xr:uid="{00000000-0005-0000-0000-0000E0040000}"/>
    <cellStyle name="_적격(화산) _1차수정설계내역서(현장)_추가공사 내역서(P10,P16)_2회기성내역서" xfId="1250" xr:uid="{00000000-0005-0000-0000-0000E1040000}"/>
    <cellStyle name="_적격(화산) _1차수정설계내역서(현장)_추가공사 내역서(P10,P16)_2회기성내역서_지급내역,조서,검사원-전기공사" xfId="1251" xr:uid="{00000000-0005-0000-0000-0000E2040000}"/>
    <cellStyle name="_적격(화산) _1차수정설계내역서(현장)_추가공사 내역서(P10,P16)_2회기성내역서_지급내역,조서,검사원-전기공사_북청3회양산기성내역(전기)051027" xfId="1252" xr:uid="{00000000-0005-0000-0000-0000E3040000}"/>
    <cellStyle name="_적격(화산) _1차수정설계내역서(현장)_추가공사 내역서(P10,P16)_지급내역,조서,검사원-전기공사" xfId="1253" xr:uid="{00000000-0005-0000-0000-0000E4040000}"/>
    <cellStyle name="_적격(화산) _1차수정설계내역서(현장)_추가공사 내역서(P10,P16)_지급내역,조서,검사원-전기공사_1" xfId="1254" xr:uid="{00000000-0005-0000-0000-0000E5040000}"/>
    <cellStyle name="_적격(화산) _1차수정설계내역서(현장)_추가공사 내역서(P10,P16)_지급내역,조서,검사원-전기공사_1_북청3회양산기성내역(전기)051027" xfId="1255" xr:uid="{00000000-0005-0000-0000-0000E6040000}"/>
    <cellStyle name="_적격(화산) _1차수정설계내역서(현장)_추가공사 내역서(P10,P16)_지급내역,조서,검사원-전기공사_지급내역,조서,검사원-전기공사" xfId="1256" xr:uid="{00000000-0005-0000-0000-0000E7040000}"/>
    <cellStyle name="_적격(화산) _1차수정설계내역서(현장)_추가공사 내역서(P10,P16)_지급내역,조서,검사원-전기공사_지급내역,조서,검사원-전기공사_북청3회양산기성내역(전기)051027" xfId="1257" xr:uid="{00000000-0005-0000-0000-0000E8040000}"/>
    <cellStyle name="_적격(화산) _1차수정설계내역서(현장)_하도급계약요청 가시설(양산선3공구)" xfId="1258" xr:uid="{00000000-0005-0000-0000-0000E9040000}"/>
    <cellStyle name="_적격(화산) _1차수정설계내역서(현장)_하도급계약요청 가시설(양산선3공구)_2회기성내역서" xfId="1259" xr:uid="{00000000-0005-0000-0000-0000EA040000}"/>
    <cellStyle name="_적격(화산) _1차수정설계내역서(현장)_하도급계약요청 가시설(양산선3공구)_2회기성내역서_지급내역,조서,검사원-전기공사" xfId="1260" xr:uid="{00000000-0005-0000-0000-0000EB040000}"/>
    <cellStyle name="_적격(화산) _1차수정설계내역서(현장)_하도급계약요청 가시설(양산선3공구)_2회기성내역서_지급내역,조서,검사원-전기공사_북청3회양산기성내역(전기)051027" xfId="1261" xr:uid="{00000000-0005-0000-0000-0000EC040000}"/>
    <cellStyle name="_적격(화산) _1차수정설계내역서(현장)_하도급계약요청 가시설(양산선3공구)_지급내역,조서,검사원-전기공사" xfId="1262" xr:uid="{00000000-0005-0000-0000-0000ED040000}"/>
    <cellStyle name="_적격(화산) _1차수정설계내역서(현장)_하도급계약요청 가시설(양산선3공구)_지급내역,조서,검사원-전기공사_1" xfId="1263" xr:uid="{00000000-0005-0000-0000-0000EE040000}"/>
    <cellStyle name="_적격(화산) _1차수정설계내역서(현장)_하도급계약요청 가시설(양산선3공구)_지급내역,조서,검사원-전기공사_1_북청3회양산기성내역(전기)051027" xfId="1264" xr:uid="{00000000-0005-0000-0000-0000EF040000}"/>
    <cellStyle name="_적격(화산) _1차수정설계내역서(현장)_하도급계약요청 가시설(양산선3공구)_지급내역,조서,검사원-전기공사_지급내역,조서,검사원-전기공사" xfId="1265" xr:uid="{00000000-0005-0000-0000-0000F0040000}"/>
    <cellStyle name="_적격(화산) _1차수정설계내역서(현장)_하도급계약요청 가시설(양산선3공구)_지급내역,조서,검사원-전기공사_지급내역,조서,검사원-전기공사_북청3회양산기성내역(전기)051027" xfId="1266" xr:uid="{00000000-0005-0000-0000-0000F1040000}"/>
    <cellStyle name="_적격(화산) _1차수정설계내역서(현장)_하도급계획(가시설)" xfId="1267" xr:uid="{00000000-0005-0000-0000-0000F2040000}"/>
    <cellStyle name="_적격(화산) _1차수정설계내역서(현장)_하도급계획(가시설)_2회기성내역서" xfId="1268" xr:uid="{00000000-0005-0000-0000-0000F3040000}"/>
    <cellStyle name="_적격(화산) _1차수정설계내역서(현장)_하도급계획(가시설)_2회기성내역서_지급내역,조서,검사원-전기공사" xfId="1269" xr:uid="{00000000-0005-0000-0000-0000F4040000}"/>
    <cellStyle name="_적격(화산) _1차수정설계내역서(현장)_하도급계획(가시설)_2회기성내역서_지급내역,조서,검사원-전기공사_북청3회양산기성내역(전기)051027" xfId="1270" xr:uid="{00000000-0005-0000-0000-0000F5040000}"/>
    <cellStyle name="_적격(화산) _1차수정설계내역서(현장)_하도급계획(가시설)_지급내역,조서,검사원-전기공사" xfId="1271" xr:uid="{00000000-0005-0000-0000-0000F6040000}"/>
    <cellStyle name="_적격(화산) _1차수정설계내역서(현장)_하도급계획(가시설)_지급내역,조서,검사원-전기공사_1" xfId="1272" xr:uid="{00000000-0005-0000-0000-0000F7040000}"/>
    <cellStyle name="_적격(화산) _1차수정설계내역서(현장)_하도급계획(가시설)_지급내역,조서,검사원-전기공사_1_북청3회양산기성내역(전기)051027" xfId="1273" xr:uid="{00000000-0005-0000-0000-0000F8040000}"/>
    <cellStyle name="_적격(화산) _1차수정설계내역서(현장)_하도급계획(가시설)_지급내역,조서,검사원-전기공사_지급내역,조서,검사원-전기공사" xfId="1274" xr:uid="{00000000-0005-0000-0000-0000F9040000}"/>
    <cellStyle name="_적격(화산) _1차수정설계내역서(현장)_하도급계획(가시설)_지급내역,조서,검사원-전기공사_지급내역,조서,검사원-전기공사_북청3회양산기성내역(전기)051027" xfId="1275" xr:uid="{00000000-0005-0000-0000-0000FA040000}"/>
    <cellStyle name="_적격(화산) _1차수정설계내역서(현장)_하도급계획(가시설)11111" xfId="1276" xr:uid="{00000000-0005-0000-0000-0000FB040000}"/>
    <cellStyle name="_적격(화산) _1차수정설계내역서(현장)_하도급계획(가시설)11111_2회기성내역서" xfId="1277" xr:uid="{00000000-0005-0000-0000-0000FC040000}"/>
    <cellStyle name="_적격(화산) _1차수정설계내역서(현장)_하도급계획(가시설)11111_2회기성내역서_지급내역,조서,검사원-전기공사" xfId="1278" xr:uid="{00000000-0005-0000-0000-0000FD040000}"/>
    <cellStyle name="_적격(화산) _1차수정설계내역서(현장)_하도급계획(가시설)11111_2회기성내역서_지급내역,조서,검사원-전기공사_북청3회양산기성내역(전기)051027" xfId="1279" xr:uid="{00000000-0005-0000-0000-0000FE040000}"/>
    <cellStyle name="_적격(화산) _1차수정설계내역서(현장)_하도급계획(가시설)11111_지급내역,조서,검사원-전기공사" xfId="1280" xr:uid="{00000000-0005-0000-0000-0000FF040000}"/>
    <cellStyle name="_적격(화산) _1차수정설계내역서(현장)_하도급계획(가시설)11111_지급내역,조서,검사원-전기공사_1" xfId="1281" xr:uid="{00000000-0005-0000-0000-000000050000}"/>
    <cellStyle name="_적격(화산) _1차수정설계내역서(현장)_하도급계획(가시설)11111_지급내역,조서,검사원-전기공사_1_북청3회양산기성내역(전기)051027" xfId="1282" xr:uid="{00000000-0005-0000-0000-000001050000}"/>
    <cellStyle name="_적격(화산) _1차수정설계내역서(현장)_하도급계획(가시설)11111_지급내역,조서,검사원-전기공사_지급내역,조서,검사원-전기공사" xfId="1283" xr:uid="{00000000-0005-0000-0000-000002050000}"/>
    <cellStyle name="_적격(화산) _1차수정설계내역서(현장)_하도급계획(가시설)11111_지급내역,조서,검사원-전기공사_지급내역,조서,검사원-전기공사_북청3회양산기성내역(전기)051027" xfId="1284" xr:uid="{00000000-0005-0000-0000-000003050000}"/>
    <cellStyle name="_적격(화산) _2회기성내역서" xfId="1285" xr:uid="{00000000-0005-0000-0000-000004050000}"/>
    <cellStyle name="_적격(화산) _2회기성내역서_지급내역,조서,검사원-전기공사" xfId="1286" xr:uid="{00000000-0005-0000-0000-000005050000}"/>
    <cellStyle name="_적격(화산) _2회기성내역서_지급내역,조서,검사원-전기공사_북청3회양산기성내역(전기)051027" xfId="1287" xr:uid="{00000000-0005-0000-0000-000006050000}"/>
    <cellStyle name="_적격(화산) _내역서(수정)" xfId="1288" xr:uid="{00000000-0005-0000-0000-000007050000}"/>
    <cellStyle name="_적격(화산) _내역서(수정)_북부지소이설_CCTV SYSTEM 이설포함_090107_FINAL" xfId="1289" xr:uid="{00000000-0005-0000-0000-000008050000}"/>
    <cellStyle name="_적격(화산) _당초(2002.03)" xfId="1290" xr:uid="{00000000-0005-0000-0000-000009050000}"/>
    <cellStyle name="_적격(화산) _당초(2002.03)_2회기성내역서" xfId="1291" xr:uid="{00000000-0005-0000-0000-00000A050000}"/>
    <cellStyle name="_적격(화산) _당초(2002.03)_2회기성내역서_지급내역,조서,검사원-전기공사" xfId="1292" xr:uid="{00000000-0005-0000-0000-00000B050000}"/>
    <cellStyle name="_적격(화산) _당초(2002.03)_2회기성내역서_지급내역,조서,검사원-전기공사_북청3회양산기성내역(전기)051027" xfId="1293" xr:uid="{00000000-0005-0000-0000-00000C050000}"/>
    <cellStyle name="_적격(화산) _당초(2002.03)_지급내역,조서,검사원-전기공사" xfId="1294" xr:uid="{00000000-0005-0000-0000-00000D050000}"/>
    <cellStyle name="_적격(화산) _당초(2002.03)_지급내역,조서,검사원-전기공사_1" xfId="1295" xr:uid="{00000000-0005-0000-0000-00000E050000}"/>
    <cellStyle name="_적격(화산) _당초(2002.03)_지급내역,조서,검사원-전기공사_1_북청3회양산기성내역(전기)051027" xfId="1296" xr:uid="{00000000-0005-0000-0000-00000F050000}"/>
    <cellStyle name="_적격(화산) _당초(2002.03)_지급내역,조서,검사원-전기공사_지급내역,조서,검사원-전기공사" xfId="1297" xr:uid="{00000000-0005-0000-0000-000010050000}"/>
    <cellStyle name="_적격(화산) _당초(2002.03)_지급내역,조서,검사원-전기공사_지급내역,조서,검사원-전기공사_북청3회양산기성내역(전기)051027" xfId="1298" xr:uid="{00000000-0005-0000-0000-000011050000}"/>
    <cellStyle name="_적격(화산) _덕천지소내역서(20080314)" xfId="1299" xr:uid="{00000000-0005-0000-0000-000012050000}"/>
    <cellStyle name="_적격(화산) _부대입찰자대비" xfId="1300" xr:uid="{00000000-0005-0000-0000-000013050000}"/>
    <cellStyle name="_적격(화산) _부대입찰자대비_2회기성내역서" xfId="1301" xr:uid="{00000000-0005-0000-0000-000014050000}"/>
    <cellStyle name="_적격(화산) _부대입찰자대비_2회기성내역서_지급내역,조서,검사원-전기공사" xfId="1302" xr:uid="{00000000-0005-0000-0000-000015050000}"/>
    <cellStyle name="_적격(화산) _부대입찰자대비_2회기성내역서_지급내역,조서,검사원-전기공사_북청3회양산기성내역(전기)051027" xfId="1303" xr:uid="{00000000-0005-0000-0000-000016050000}"/>
    <cellStyle name="_적격(화산) _부대입찰자대비_지급내역,조서,검사원-전기공사" xfId="1304" xr:uid="{00000000-0005-0000-0000-000017050000}"/>
    <cellStyle name="_적격(화산) _부대입찰자대비_지급내역,조서,검사원-전기공사_1" xfId="1305" xr:uid="{00000000-0005-0000-0000-000018050000}"/>
    <cellStyle name="_적격(화산) _부대입찰자대비_지급내역,조서,검사원-전기공사_1_북청3회양산기성내역(전기)051027" xfId="1306" xr:uid="{00000000-0005-0000-0000-000019050000}"/>
    <cellStyle name="_적격(화산) _부대입찰자대비_지급내역,조서,검사원-전기공사_지급내역,조서,검사원-전기공사" xfId="1307" xr:uid="{00000000-0005-0000-0000-00001A050000}"/>
    <cellStyle name="_적격(화산) _부대입찰자대비_지급내역,조서,검사원-전기공사_지급내역,조서,검사원-전기공사_북청3회양산기성내역(전기)051027" xfId="1308" xr:uid="{00000000-0005-0000-0000-00001B050000}"/>
    <cellStyle name="_적격(화산) _부대입찰자대비3" xfId="1309" xr:uid="{00000000-0005-0000-0000-00001C050000}"/>
    <cellStyle name="_적격(화산) _부대입찰자대비3_2회기성내역서" xfId="1310" xr:uid="{00000000-0005-0000-0000-00001D050000}"/>
    <cellStyle name="_적격(화산) _부대입찰자대비3_2회기성내역서_지급내역,조서,검사원-전기공사" xfId="1311" xr:uid="{00000000-0005-0000-0000-00001E050000}"/>
    <cellStyle name="_적격(화산) _부대입찰자대비3_2회기성내역서_지급내역,조서,검사원-전기공사_북청3회양산기성내역(전기)051027" xfId="1312" xr:uid="{00000000-0005-0000-0000-00001F050000}"/>
    <cellStyle name="_적격(화산) _부대입찰자대비3_지급내역,조서,검사원-전기공사" xfId="1313" xr:uid="{00000000-0005-0000-0000-000020050000}"/>
    <cellStyle name="_적격(화산) _부대입찰자대비3_지급내역,조서,검사원-전기공사_1" xfId="1314" xr:uid="{00000000-0005-0000-0000-000021050000}"/>
    <cellStyle name="_적격(화산) _부대입찰자대비3_지급내역,조서,검사원-전기공사_1_북청3회양산기성내역(전기)051027" xfId="1315" xr:uid="{00000000-0005-0000-0000-000022050000}"/>
    <cellStyle name="_적격(화산) _부대입찰자대비3_지급내역,조서,검사원-전기공사_지급내역,조서,검사원-전기공사" xfId="1316" xr:uid="{00000000-0005-0000-0000-000023050000}"/>
    <cellStyle name="_적격(화산) _부대입찰자대비3_지급내역,조서,검사원-전기공사_지급내역,조서,검사원-전기공사_북청3회양산기성내역(전기)051027" xfId="1317" xr:uid="{00000000-0005-0000-0000-000024050000}"/>
    <cellStyle name="_적격(화산) _북부지소이설_CCTV SYSTEM 이설포함_090107_FINAL" xfId="1318" xr:uid="{00000000-0005-0000-0000-000025050000}"/>
    <cellStyle name="_적격(화산) _지급내역,조서,검사원-전기공사" xfId="1319" xr:uid="{00000000-0005-0000-0000-000026050000}"/>
    <cellStyle name="_적격(화산) _지급내역,조서,검사원-전기공사_1" xfId="1320" xr:uid="{00000000-0005-0000-0000-000027050000}"/>
    <cellStyle name="_적격(화산) _지급내역,조서,검사원-전기공사_1_북청3회양산기성내역(전기)051027" xfId="1321" xr:uid="{00000000-0005-0000-0000-000028050000}"/>
    <cellStyle name="_적격(화산) _지급내역,조서,검사원-전기공사_지급내역,조서,검사원-전기공사" xfId="1322" xr:uid="{00000000-0005-0000-0000-000029050000}"/>
    <cellStyle name="_적격(화산) _지급내역,조서,검사원-전기공사_지급내역,조서,검사원-전기공사_북청3회양산기성내역(전기)051027" xfId="1323" xr:uid="{00000000-0005-0000-0000-00002A050000}"/>
    <cellStyle name="_적격(화산) _현타 하도급" xfId="1324" xr:uid="{00000000-0005-0000-0000-00002B050000}"/>
    <cellStyle name="_적격(화산) _현타 하도급_2회기성내역서" xfId="1325" xr:uid="{00000000-0005-0000-0000-00002C050000}"/>
    <cellStyle name="_적격(화산) _현타 하도급_2회기성내역서_지급내역,조서,검사원-전기공사" xfId="1326" xr:uid="{00000000-0005-0000-0000-00002D050000}"/>
    <cellStyle name="_적격(화산) _현타 하도급_2회기성내역서_지급내역,조서,검사원-전기공사_북청3회양산기성내역(전기)051027" xfId="1327" xr:uid="{00000000-0005-0000-0000-00002E050000}"/>
    <cellStyle name="_적격(화산) _현타 하도급_지급내역,조서,검사원-전기공사" xfId="1328" xr:uid="{00000000-0005-0000-0000-00002F050000}"/>
    <cellStyle name="_적격(화산) _현타 하도급_지급내역,조서,검사원-전기공사_1" xfId="1329" xr:uid="{00000000-0005-0000-0000-000030050000}"/>
    <cellStyle name="_적격(화산) _현타 하도급_지급내역,조서,검사원-전기공사_1_북청3회양산기성내역(전기)051027" xfId="1330" xr:uid="{00000000-0005-0000-0000-000031050000}"/>
    <cellStyle name="_적격(화산) _현타 하도급_지급내역,조서,검사원-전기공사_지급내역,조서,검사원-전기공사" xfId="1331" xr:uid="{00000000-0005-0000-0000-000032050000}"/>
    <cellStyle name="_적격(화산) _현타 하도급_지급내역,조서,검사원-전기공사_지급내역,조서,검사원-전기공사_북청3회양산기성내역(전기)051027" xfId="1332" xr:uid="{00000000-0005-0000-0000-000033050000}"/>
    <cellStyle name="_전기공사내역" xfId="1333" xr:uid="{00000000-0005-0000-0000-000034050000}"/>
    <cellStyle name="_전기및계측-연산배수지(도급)" xfId="1334" xr:uid="{00000000-0005-0000-0000-000035050000}"/>
    <cellStyle name="_전라선 " xfId="1335" xr:uid="{00000000-0005-0000-0000-000036050000}"/>
    <cellStyle name="_전력,조명제어내역(나라)" xfId="1336" xr:uid="{00000000-0005-0000-0000-000037050000}"/>
    <cellStyle name="_전력내역" xfId="1337" xr:uid="{00000000-0005-0000-0000-000038050000}"/>
    <cellStyle name="_전력내역_구덕터널배전반설치" xfId="1338" xr:uid="{00000000-0005-0000-0000-000039050000}"/>
    <cellStyle name="_전력분담내역(동영)" xfId="1339" xr:uid="{00000000-0005-0000-0000-00003A050000}"/>
    <cellStyle name="_전력분담내역(동영)_구덕터널배전반설치" xfId="1340" xr:uid="{00000000-0005-0000-0000-00003B050000}"/>
    <cellStyle name="_전력분담내역(세이브)" xfId="1341" xr:uid="{00000000-0005-0000-0000-00003C050000}"/>
    <cellStyle name="_전력분담내역(세이브)_구덕터널배전반설치" xfId="1342" xr:uid="{00000000-0005-0000-0000-00003D050000}"/>
    <cellStyle name="_전자지불(삼성SDS)" xfId="1343" xr:uid="{00000000-0005-0000-0000-00003E050000}"/>
    <cellStyle name="_전자지불-(케이비)" xfId="1344" xr:uid="{00000000-0005-0000-0000-00003F050000}"/>
    <cellStyle name="_전포2가압장 설계서" xfId="1345" xr:uid="{00000000-0005-0000-0000-000040050000}"/>
    <cellStyle name="_정문전기공사최종" xfId="1346" xr:uid="{00000000-0005-0000-0000-000041050000}"/>
    <cellStyle name="_준공금" xfId="1347" xr:uid="{00000000-0005-0000-0000-000042050000}"/>
    <cellStyle name="_중앙하수처리장(071115)" xfId="1348" xr:uid="{00000000-0005-0000-0000-000043050000}"/>
    <cellStyle name="_증축공사(방음벽)-하도계약요청" xfId="1349" xr:uid="{00000000-0005-0000-0000-000044050000}"/>
    <cellStyle name="_지급내역,조서,검사원-전기공사" xfId="1350" xr:uid="{00000000-0005-0000-0000-000045050000}"/>
    <cellStyle name="_지급내역,조서,검사원-전기공사_1" xfId="1351" xr:uid="{00000000-0005-0000-0000-000046050000}"/>
    <cellStyle name="_지급내역,조서,검사원-전기공사_1_북청3회양산기성내역(전기)051027" xfId="1352" xr:uid="{00000000-0005-0000-0000-000047050000}"/>
    <cellStyle name="_지급내역,조서,검사원-전기공사_지급내역,조서,검사원-전기공사" xfId="1353" xr:uid="{00000000-0005-0000-0000-000048050000}"/>
    <cellStyle name="_지급내역,조서,검사원-전기공사_지급내역,조서,검사원-전기공사_북청3회양산기성내역(전기)051027" xfId="1354" xr:uid="{00000000-0005-0000-0000-000049050000}"/>
    <cellStyle name="_지하시설물통합관리설계내역서_1.0" xfId="1355" xr:uid="{00000000-0005-0000-0000-00004A050000}"/>
    <cellStyle name="_직접경비" xfId="1356" xr:uid="{00000000-0005-0000-0000-00004B050000}"/>
    <cellStyle name="_진안군마을하수통합 원가조사서" xfId="1357" xr:uid="{00000000-0005-0000-0000-00004C050000}"/>
    <cellStyle name="_진해석동역(2공구)주공APT" xfId="1358" xr:uid="{00000000-0005-0000-0000-00004D050000}"/>
    <cellStyle name="_집행갑지 " xfId="1359" xr:uid="{00000000-0005-0000-0000-00004E050000}"/>
    <cellStyle name="_집행갑지 _2회기성내역서" xfId="1360" xr:uid="{00000000-0005-0000-0000-00004F050000}"/>
    <cellStyle name="_집행갑지 _2회기성내역서_지급내역,조서,검사원-전기공사" xfId="1361" xr:uid="{00000000-0005-0000-0000-000050050000}"/>
    <cellStyle name="_집행갑지 _2회기성내역서_지급내역,조서,검사원-전기공사_북청3회양산기성내역(전기)051027" xfId="1362" xr:uid="{00000000-0005-0000-0000-000051050000}"/>
    <cellStyle name="_집행갑지 _당초(2002.03)" xfId="1363" xr:uid="{00000000-0005-0000-0000-000052050000}"/>
    <cellStyle name="_집행갑지 _당초(2002.03)_2회기성내역서" xfId="1364" xr:uid="{00000000-0005-0000-0000-000053050000}"/>
    <cellStyle name="_집행갑지 _당초(2002.03)_2회기성내역서_지급내역,조서,검사원-전기공사" xfId="1365" xr:uid="{00000000-0005-0000-0000-000054050000}"/>
    <cellStyle name="_집행갑지 _당초(2002.03)_2회기성내역서_지급내역,조서,검사원-전기공사_북청3회양산기성내역(전기)051027" xfId="1366" xr:uid="{00000000-0005-0000-0000-000055050000}"/>
    <cellStyle name="_집행갑지 _당초(2002.03)_지급내역,조서,검사원-전기공사" xfId="1367" xr:uid="{00000000-0005-0000-0000-000056050000}"/>
    <cellStyle name="_집행갑지 _당초(2002.03)_지급내역,조서,검사원-전기공사_1" xfId="1368" xr:uid="{00000000-0005-0000-0000-000057050000}"/>
    <cellStyle name="_집행갑지 _당초(2002.03)_지급내역,조서,검사원-전기공사_1_북청3회양산기성내역(전기)051027" xfId="1369" xr:uid="{00000000-0005-0000-0000-000058050000}"/>
    <cellStyle name="_집행갑지 _당초(2002.03)_지급내역,조서,검사원-전기공사_지급내역,조서,검사원-전기공사" xfId="1370" xr:uid="{00000000-0005-0000-0000-000059050000}"/>
    <cellStyle name="_집행갑지 _당초(2002.03)_지급내역,조서,검사원-전기공사_지급내역,조서,검사원-전기공사_북청3회양산기성내역(전기)051027" xfId="1371" xr:uid="{00000000-0005-0000-0000-00005A050000}"/>
    <cellStyle name="_집행갑지 _부대입찰자대비" xfId="1372" xr:uid="{00000000-0005-0000-0000-00005B050000}"/>
    <cellStyle name="_집행갑지 _부대입찰자대비_2회기성내역서" xfId="1373" xr:uid="{00000000-0005-0000-0000-00005C050000}"/>
    <cellStyle name="_집행갑지 _부대입찰자대비_2회기성내역서_지급내역,조서,검사원-전기공사" xfId="1374" xr:uid="{00000000-0005-0000-0000-00005D050000}"/>
    <cellStyle name="_집행갑지 _부대입찰자대비_2회기성내역서_지급내역,조서,검사원-전기공사_북청3회양산기성내역(전기)051027" xfId="1375" xr:uid="{00000000-0005-0000-0000-00005E050000}"/>
    <cellStyle name="_집행갑지 _부대입찰자대비_지급내역,조서,검사원-전기공사" xfId="1376" xr:uid="{00000000-0005-0000-0000-00005F050000}"/>
    <cellStyle name="_집행갑지 _부대입찰자대비_지급내역,조서,검사원-전기공사_1" xfId="1377" xr:uid="{00000000-0005-0000-0000-000060050000}"/>
    <cellStyle name="_집행갑지 _부대입찰자대비_지급내역,조서,검사원-전기공사_1_북청3회양산기성내역(전기)051027" xfId="1378" xr:uid="{00000000-0005-0000-0000-000061050000}"/>
    <cellStyle name="_집행갑지 _부대입찰자대비_지급내역,조서,검사원-전기공사_지급내역,조서,검사원-전기공사" xfId="1379" xr:uid="{00000000-0005-0000-0000-000062050000}"/>
    <cellStyle name="_집행갑지 _부대입찰자대비_지급내역,조서,검사원-전기공사_지급내역,조서,검사원-전기공사_북청3회양산기성내역(전기)051027" xfId="1380" xr:uid="{00000000-0005-0000-0000-000063050000}"/>
    <cellStyle name="_집행갑지 _부대입찰자대비3" xfId="1381" xr:uid="{00000000-0005-0000-0000-000064050000}"/>
    <cellStyle name="_집행갑지 _부대입찰자대비3_2회기성내역서" xfId="1382" xr:uid="{00000000-0005-0000-0000-000065050000}"/>
    <cellStyle name="_집행갑지 _부대입찰자대비3_2회기성내역서_지급내역,조서,검사원-전기공사" xfId="1383" xr:uid="{00000000-0005-0000-0000-000066050000}"/>
    <cellStyle name="_집행갑지 _부대입찰자대비3_2회기성내역서_지급내역,조서,검사원-전기공사_북청3회양산기성내역(전기)051027" xfId="1384" xr:uid="{00000000-0005-0000-0000-000067050000}"/>
    <cellStyle name="_집행갑지 _부대입찰자대비3_지급내역,조서,검사원-전기공사" xfId="1385" xr:uid="{00000000-0005-0000-0000-000068050000}"/>
    <cellStyle name="_집행갑지 _부대입찰자대비3_지급내역,조서,검사원-전기공사_1" xfId="1386" xr:uid="{00000000-0005-0000-0000-000069050000}"/>
    <cellStyle name="_집행갑지 _부대입찰자대비3_지급내역,조서,검사원-전기공사_1_북청3회양산기성내역(전기)051027" xfId="1387" xr:uid="{00000000-0005-0000-0000-00006A050000}"/>
    <cellStyle name="_집행갑지 _부대입찰자대비3_지급내역,조서,검사원-전기공사_지급내역,조서,검사원-전기공사" xfId="1388" xr:uid="{00000000-0005-0000-0000-00006B050000}"/>
    <cellStyle name="_집행갑지 _부대입찰자대비3_지급내역,조서,검사원-전기공사_지급내역,조서,검사원-전기공사_북청3회양산기성내역(전기)051027" xfId="1389" xr:uid="{00000000-0005-0000-0000-00006C050000}"/>
    <cellStyle name="_집행갑지 _지급내역,조서,검사원-전기공사" xfId="1390" xr:uid="{00000000-0005-0000-0000-00006D050000}"/>
    <cellStyle name="_집행갑지 _지급내역,조서,검사원-전기공사_1" xfId="1391" xr:uid="{00000000-0005-0000-0000-00006E050000}"/>
    <cellStyle name="_집행갑지 _지급내역,조서,검사원-전기공사_1_북청3회양산기성내역(전기)051027" xfId="1392" xr:uid="{00000000-0005-0000-0000-00006F050000}"/>
    <cellStyle name="_집행갑지 _지급내역,조서,검사원-전기공사_지급내역,조서,검사원-전기공사" xfId="1393" xr:uid="{00000000-0005-0000-0000-000070050000}"/>
    <cellStyle name="_집행갑지 _지급내역,조서,검사원-전기공사_지급내역,조서,검사원-전기공사_북청3회양산기성내역(전기)051027" xfId="1394" xr:uid="{00000000-0005-0000-0000-000071050000}"/>
    <cellStyle name="_차량기지설계변경내역서(대명최종)-1" xfId="1395" xr:uid="{00000000-0005-0000-0000-000072050000}"/>
    <cellStyle name="_차선도색" xfId="1396" xr:uid="{00000000-0005-0000-0000-000073050000}"/>
    <cellStyle name="_차선도색_2회기성내역서" xfId="1397" xr:uid="{00000000-0005-0000-0000-000074050000}"/>
    <cellStyle name="_차선도색_2회기성내역서_지급내역,조서,검사원-전기공사" xfId="1398" xr:uid="{00000000-0005-0000-0000-000075050000}"/>
    <cellStyle name="_차선도색_2회기성내역서_지급내역,조서,검사원-전기공사_북청3회양산기성내역(전기)051027" xfId="1399" xr:uid="{00000000-0005-0000-0000-000076050000}"/>
    <cellStyle name="_차선도색_지급내역,조서,검사원-전기공사" xfId="1400" xr:uid="{00000000-0005-0000-0000-000077050000}"/>
    <cellStyle name="_차선도색_지급내역,조서,검사원-전기공사_1" xfId="1401" xr:uid="{00000000-0005-0000-0000-000078050000}"/>
    <cellStyle name="_차선도색_지급내역,조서,검사원-전기공사_1_북청3회양산기성내역(전기)051027" xfId="1402" xr:uid="{00000000-0005-0000-0000-000079050000}"/>
    <cellStyle name="_차선도색_지급내역,조서,검사원-전기공사_지급내역,조서,검사원-전기공사" xfId="1403" xr:uid="{00000000-0005-0000-0000-00007A050000}"/>
    <cellStyle name="_차선도색_지급내역,조서,검사원-전기공사_지급내역,조서,검사원-전기공사_북청3회양산기성내역(전기)051027" xfId="1404" xr:uid="{00000000-0005-0000-0000-00007B050000}"/>
    <cellStyle name="_참고_설계내역서" xfId="1405" xr:uid="{00000000-0005-0000-0000-00007C050000}"/>
    <cellStyle name="_참고내역서(2공구)1" xfId="1406" xr:uid="{00000000-0005-0000-0000-00007D050000}"/>
    <cellStyle name="_창(에리트(설치제외)" xfId="1407" xr:uid="{00000000-0005-0000-0000-00007E050000}"/>
    <cellStyle name="_창(에리트-최종)" xfId="1408" xr:uid="{00000000-0005-0000-0000-00007F050000}"/>
    <cellStyle name="_천상정수장배출수처리시설내역서(05.6.9)" xfId="1409" xr:uid="{00000000-0005-0000-0000-000080050000}"/>
    <cellStyle name="_총갑지" xfId="1410" xr:uid="{00000000-0005-0000-0000-000081050000}"/>
    <cellStyle name="_추가물량" xfId="1411" xr:uid="{00000000-0005-0000-0000-000082050000}"/>
    <cellStyle name="_침입감시 견적서" xfId="1412" xr:uid="{00000000-0005-0000-0000-000083050000}"/>
    <cellStyle name="_태종대1차" xfId="1413" xr:uid="{00000000-0005-0000-0000-000084050000}"/>
    <cellStyle name="_태종대1차_구덕터널배전반설치" xfId="1414" xr:uid="{00000000-0005-0000-0000-000085050000}"/>
    <cellStyle name="_태종대2차" xfId="1415" xr:uid="{00000000-0005-0000-0000-000086050000}"/>
    <cellStyle name="_태종대2차_구덕터널배전반설치" xfId="1416" xr:uid="{00000000-0005-0000-0000-000087050000}"/>
    <cellStyle name="_테마공사새로03" xfId="1417" xr:uid="{00000000-0005-0000-0000-000088050000}"/>
    <cellStyle name="_토목단가산출-수정" xfId="1418" xr:uid="{00000000-0005-0000-0000-000089050000}"/>
    <cellStyle name="_통광 폐수처리장(2002.5.24)" xfId="1419" xr:uid="{00000000-0005-0000-0000-00008A050000}"/>
    <cellStyle name="_펌프장" xfId="1420" xr:uid="{00000000-0005-0000-0000-00008B050000}"/>
    <cellStyle name="_평화의댐내역서최종(OLD)" xfId="1421" xr:uid="{00000000-0005-0000-0000-00008C050000}"/>
    <cellStyle name="_포항실행견적내역" xfId="1422" xr:uid="{00000000-0005-0000-0000-00008D050000}"/>
    <cellStyle name="_표준 견적서 2003년" xfId="1423" xr:uid="{00000000-0005-0000-0000-00008E050000}"/>
    <cellStyle name="_하도급계약요청 가시설(양산선3공구)" xfId="1424" xr:uid="{00000000-0005-0000-0000-00008F050000}"/>
    <cellStyle name="_하도급계약요청 재하시험(양산선3공구)" xfId="1425" xr:uid="{00000000-0005-0000-0000-000090050000}"/>
    <cellStyle name="_하우견적(모종마을)" xfId="1426" xr:uid="{00000000-0005-0000-0000-000091050000}"/>
    <cellStyle name="_하우견적(모종마을)_최종" xfId="1427" xr:uid="{00000000-0005-0000-0000-000092050000}"/>
    <cellStyle name="_한스콤-이정-견적서-060803-1" xfId="1428" xr:uid="{00000000-0005-0000-0000-000093050000}"/>
    <cellStyle name="_한스콤-이정-노무비원가계산서-060809-1" xfId="1429" xr:uid="{00000000-0005-0000-0000-000094050000}"/>
    <cellStyle name="_한전" xfId="1430" xr:uid="{00000000-0005-0000-0000-000095050000}"/>
    <cellStyle name="_한전(발주처제출)" xfId="1431" xr:uid="{00000000-0005-0000-0000-000096050000}"/>
    <cellStyle name="_항만해운청전기산출근거" xfId="1432" xr:uid="{00000000-0005-0000-0000-000097050000}"/>
    <cellStyle name="_해운대 좌동 KCC 스위첸 공동주택 신축공사_REV3_081112" xfId="1433" xr:uid="{00000000-0005-0000-0000-000098050000}"/>
    <cellStyle name="_현설자료" xfId="1434" xr:uid="{00000000-0005-0000-0000-000099050000}"/>
    <cellStyle name="_현설자료_2회기성내역서" xfId="1435" xr:uid="{00000000-0005-0000-0000-00009A050000}"/>
    <cellStyle name="_현설자료_2회기성내역서_지급내역,조서,검사원-전기공사" xfId="1436" xr:uid="{00000000-0005-0000-0000-00009B050000}"/>
    <cellStyle name="_현설자료_2회기성내역서_지급내역,조서,검사원-전기공사_북청3회양산기성내역(전기)051027" xfId="1437" xr:uid="{00000000-0005-0000-0000-00009C050000}"/>
    <cellStyle name="_현설자료_지급내역,조서,검사원-전기공사" xfId="1438" xr:uid="{00000000-0005-0000-0000-00009D050000}"/>
    <cellStyle name="_현설자료_지급내역,조서,검사원-전기공사_1" xfId="1439" xr:uid="{00000000-0005-0000-0000-00009E050000}"/>
    <cellStyle name="_현설자료_지급내역,조서,검사원-전기공사_1_북청3회양산기성내역(전기)051027" xfId="1440" xr:uid="{00000000-0005-0000-0000-00009F050000}"/>
    <cellStyle name="_현설자료_지급내역,조서,검사원-전기공사_지급내역,조서,검사원-전기공사" xfId="1441" xr:uid="{00000000-0005-0000-0000-0000A0050000}"/>
    <cellStyle name="_현설자료_지급내역,조서,검사원-전기공사_지급내역,조서,검사원-전기공사_북청3회양산기성내역(전기)051027" xfId="1442" xr:uid="{00000000-0005-0000-0000-0000A1050000}"/>
    <cellStyle name="_현장타설말뚝(3차변경)" xfId="1443" xr:uid="{00000000-0005-0000-0000-0000A2050000}"/>
    <cellStyle name="_현타 하도급" xfId="1444" xr:uid="{00000000-0005-0000-0000-0000A3050000}"/>
    <cellStyle name="_현타 하도급_2회기성내역서" xfId="1445" xr:uid="{00000000-0005-0000-0000-0000A4050000}"/>
    <cellStyle name="_현타 하도급_2회기성내역서_지급내역,조서,검사원-전기공사" xfId="1446" xr:uid="{00000000-0005-0000-0000-0000A5050000}"/>
    <cellStyle name="_현타 하도급_2회기성내역서_지급내역,조서,검사원-전기공사_북청3회양산기성내역(전기)051027" xfId="1447" xr:uid="{00000000-0005-0000-0000-0000A6050000}"/>
    <cellStyle name="_현타 하도급_지급내역,조서,검사원-전기공사" xfId="1448" xr:uid="{00000000-0005-0000-0000-0000A7050000}"/>
    <cellStyle name="_현타 하도급_지급내역,조서,검사원-전기공사_1" xfId="1449" xr:uid="{00000000-0005-0000-0000-0000A8050000}"/>
    <cellStyle name="_현타 하도급_지급내역,조서,검사원-전기공사_1_북청3회양산기성내역(전기)051027" xfId="1450" xr:uid="{00000000-0005-0000-0000-0000A9050000}"/>
    <cellStyle name="_현타 하도급_지급내역,조서,검사원-전기공사_지급내역,조서,검사원-전기공사" xfId="1451" xr:uid="{00000000-0005-0000-0000-0000AA050000}"/>
    <cellStyle name="_현타 하도급_지급내역,조서,검사원-전기공사_지급내역,조서,검사원-전기공사_북청3회양산기성내역(전기)051027" xfId="1452" xr:uid="{00000000-0005-0000-0000-0000AB050000}"/>
    <cellStyle name="_화명정수장원가조사서(M)" xfId="1453" xr:uid="{00000000-0005-0000-0000-0000AC050000}"/>
    <cellStyle name="_화전조작반내역서(자동제어)" xfId="1454" xr:uid="{00000000-0005-0000-0000-0000AD050000}"/>
    <cellStyle name="_회동수원지기자재내역서" xfId="1455" xr:uid="{00000000-0005-0000-0000-0000AE050000}"/>
    <cellStyle name="_회동수원지내역서(최종)" xfId="1456" xr:uid="{00000000-0005-0000-0000-0000AF050000}"/>
    <cellStyle name="¡E￠￥@?e_TEST-1 " xfId="1457" xr:uid="{00000000-0005-0000-0000-0000B0050000}"/>
    <cellStyle name="’E‰Y [0.00]_laroux" xfId="1458" xr:uid="{00000000-0005-0000-0000-0000B1050000}"/>
    <cellStyle name="’E‰Y_laroux" xfId="1459" xr:uid="{00000000-0005-0000-0000-0000B2050000}"/>
    <cellStyle name="¤@?e_TEST-1 " xfId="1460" xr:uid="{00000000-0005-0000-0000-0000B3050000}"/>
    <cellStyle name="+,-,0" xfId="1461" xr:uid="{00000000-0005-0000-0000-0000B4050000}"/>
    <cellStyle name="△ []" xfId="1462" xr:uid="{00000000-0005-0000-0000-0000B5050000}"/>
    <cellStyle name="△ [0]" xfId="1463" xr:uid="{00000000-0005-0000-0000-0000B6050000}"/>
    <cellStyle name="△백분율" xfId="1464" xr:uid="{00000000-0005-0000-0000-0000B7050000}"/>
    <cellStyle name="△콤마" xfId="1465" xr:uid="{00000000-0005-0000-0000-0000B8050000}"/>
    <cellStyle name="" xfId="1466" xr:uid="{00000000-0005-0000-0000-0000B9050000}"/>
    <cellStyle name="_091020-반천일반산업(상수도)전기내역서-1" xfId="1467" xr:uid="{00000000-0005-0000-0000-0000BA050000}"/>
    <cellStyle name="_2009년 보완 감시,제어장치 설계서_Rev1(6)" xfId="1468" xr:uid="{00000000-0005-0000-0000-0000BB050000}"/>
    <cellStyle name="_2009년 보완 감시,제어장치 설계서_Rev1(7-2)" xfId="1469" xr:uid="{00000000-0005-0000-0000-0000BC050000}"/>
    <cellStyle name="_강서구청(자동제어)-3개사견적서(심사수정재료비)" xfId="1470" xr:uid="{00000000-0005-0000-0000-0000BD050000}"/>
    <cellStyle name="_고형화설비 설계서_최종" xfId="1471" xr:uid="{00000000-0005-0000-0000-0000BE050000}"/>
    <cellStyle name="_동구청(초량1지하차도)" xfId="1472" xr:uid="{00000000-0005-0000-0000-0000BF050000}"/>
    <cellStyle name="_동천배수펌프장CCTV내역" xfId="1473" xr:uid="{00000000-0005-0000-0000-0000C0050000}"/>
    <cellStyle name="_명장정수장 밸브구동기 설치_기계_090713" xfId="1474" xr:uid="{00000000-0005-0000-0000-0000C1050000}"/>
    <cellStyle name="_백운포펌프장-전기내역서-맨홀2펌프" xfId="1475" xr:uid="{00000000-0005-0000-0000-0000C2050000}"/>
    <cellStyle name="_부산 남구 국민 체육센터 주자재 견적서 (0907117)" xfId="1476" xr:uid="{00000000-0005-0000-0000-0000C3050000}"/>
    <cellStyle name="_사량도(계장내역서)0916수정" xfId="1477" xr:uid="{00000000-0005-0000-0000-0000C4050000}"/>
    <cellStyle name="_서부산유통단지 진입도로개설공사(자동제어)" xfId="1478" xr:uid="{00000000-0005-0000-0000-0000C5050000}"/>
    <cellStyle name="_서부산유통단지 진입도로개설공사(자동제어)_2009년 보완 감시,제어장치 설계서_Rev1(6)" xfId="1479" xr:uid="{00000000-0005-0000-0000-0000C6050000}"/>
    <cellStyle name="_서부산유통단지 진입도로개설공사(자동제어)_2009년 보완 감시,제어장치 설계서_Rev1(7-2)" xfId="1480" xr:uid="{00000000-0005-0000-0000-0000C7050000}"/>
    <cellStyle name="_설계서(노후수배전설비 제작교체)" xfId="1481" xr:uid="{00000000-0005-0000-0000-0000C8050000}"/>
    <cellStyle name="_중앙관리시스템 시설개선(계약)" xfId="1482" xr:uid="{00000000-0005-0000-0000-0000C9050000}"/>
    <cellStyle name="_회동수원지기자재내역서" xfId="1483" xr:uid="{00000000-0005-0000-0000-0000CA050000}"/>
    <cellStyle name="_회동수원지기자재내역서_2009년 보완 감시,제어장치 설계서_Rev1(6)" xfId="1484" xr:uid="{00000000-0005-0000-0000-0000CB050000}"/>
    <cellStyle name="_회동수원지기자재내역서_2009년 보완 감시,제어장치 설계서_Rev1(7-2)" xfId="1485" xr:uid="{00000000-0005-0000-0000-0000CC050000}"/>
    <cellStyle name="_회동수원지수전설비이설공사(분리2)" xfId="1486" xr:uid="{00000000-0005-0000-0000-0000CD050000}"/>
    <cellStyle name="0%" xfId="1487" xr:uid="{00000000-0005-0000-0000-0000CE050000}"/>
    <cellStyle name="0,0_x000d__x000a_NA_x000d__x000a_" xfId="1488" xr:uid="{00000000-0005-0000-0000-0000CF050000}"/>
    <cellStyle name="0.0" xfId="1489" xr:uid="{00000000-0005-0000-0000-0000D0050000}"/>
    <cellStyle name="0.0%" xfId="1490" xr:uid="{00000000-0005-0000-0000-0000D1050000}"/>
    <cellStyle name="0.0_구덕터널배전반설치" xfId="1491" xr:uid="{00000000-0005-0000-0000-0000D2050000}"/>
    <cellStyle name="0.00" xfId="1492" xr:uid="{00000000-0005-0000-0000-0000D3050000}"/>
    <cellStyle name="0.00%" xfId="1493" xr:uid="{00000000-0005-0000-0000-0000D4050000}"/>
    <cellStyle name="0.00_구덕터널배전반설치" xfId="1494" xr:uid="{00000000-0005-0000-0000-0000D5050000}"/>
    <cellStyle name="0.000%" xfId="1495" xr:uid="{00000000-0005-0000-0000-0000D6050000}"/>
    <cellStyle name="0.0000%" xfId="1496" xr:uid="{00000000-0005-0000-0000-0000D7050000}"/>
    <cellStyle name="1" xfId="1497" xr:uid="{00000000-0005-0000-0000-0000D8050000}"/>
    <cellStyle name="1_2009년 보완 감시,제어장치 설계서_Rev1(7-2)" xfId="1498" xr:uid="{00000000-0005-0000-0000-0000D9050000}"/>
    <cellStyle name="1_H001 거제조선 종합사무동 신축공사" xfId="1499" xr:uid="{00000000-0005-0000-0000-0000DA050000}"/>
    <cellStyle name="1_SK VIEW내역서" xfId="1500" xr:uid="{00000000-0005-0000-0000-0000DB050000}"/>
    <cellStyle name="1_강서구청(자동제어)-3개사견적서(심사수정재료비)" xfId="1501" xr:uid="{00000000-0005-0000-0000-0000DC050000}"/>
    <cellStyle name="1_구덕터널배전반설치" xfId="1502" xr:uid="{00000000-0005-0000-0000-0000DD050000}"/>
    <cellStyle name="1_국가기상슈퍼컴센터_내역서(081120)" xfId="1503" xr:uid="{00000000-0005-0000-0000-0000DE050000}"/>
    <cellStyle name="1_내역서" xfId="1504" xr:uid="{00000000-0005-0000-0000-0000DF050000}"/>
    <cellStyle name="1_단가견적(회동수원지)" xfId="1505" xr:uid="{00000000-0005-0000-0000-0000E0050000}"/>
    <cellStyle name="1_동구청(초량1지하차도)" xfId="1506" xr:uid="{00000000-0005-0000-0000-0000E1050000}"/>
    <cellStyle name="1_동구청(초량2지하차도)" xfId="1507" xr:uid="{00000000-0005-0000-0000-0000E2050000}"/>
    <cellStyle name="1_서부산유통단지 진입도로개설공사(자동제어)" xfId="1508" xr:uid="{00000000-0005-0000-0000-0000E3050000}"/>
    <cellStyle name="1_시민계략공사" xfId="1509" xr:uid="{00000000-0005-0000-0000-0000E4050000}"/>
    <cellStyle name="1_시민계략공사_전기-한남" xfId="1510" xr:uid="{00000000-0005-0000-0000-0000E5050000}"/>
    <cellStyle name="1_시설관리소 단가견적(물금)" xfId="1511" xr:uid="{00000000-0005-0000-0000-0000E6050000}"/>
    <cellStyle name="1_연산배수지(070529)" xfId="1512" xr:uid="{00000000-0005-0000-0000-0000E7050000}"/>
    <cellStyle name="1_오륙도 SK-VIEW 아파트 전기내역서" xfId="1513" xr:uid="{00000000-0005-0000-0000-0000E8050000}"/>
    <cellStyle name="1_조명제어공량" xfId="1514" xr:uid="{00000000-0005-0000-0000-0000E9050000}"/>
    <cellStyle name="1_종합사무동최종bm수신(04.3.10)" xfId="1515" xr:uid="{00000000-0005-0000-0000-0000EA050000}"/>
    <cellStyle name="1_중앙관리시스템 시설개선(계약)" xfId="1516" xr:uid="{00000000-0005-0000-0000-0000EB050000}"/>
    <cellStyle name="1_중앙하수처리장(071115)" xfId="1517" xr:uid="{00000000-0005-0000-0000-0000EC050000}"/>
    <cellStyle name="1_하우견적(모종마을)" xfId="1518" xr:uid="{00000000-0005-0000-0000-0000ED050000}"/>
    <cellStyle name="1_하우견적(모종마을)_최종" xfId="1519" xr:uid="{00000000-0005-0000-0000-0000EE050000}"/>
    <cellStyle name="1_해운대 좌동 KCC 스위첸 공동주택 신축공사_REV3_081112" xfId="1520" xr:uid="{00000000-0005-0000-0000-0000EF050000}"/>
    <cellStyle name="1_회동수원지내역서(최종)" xfId="1521" xr:uid="{00000000-0005-0000-0000-0000F0050000}"/>
    <cellStyle name="10" xfId="1522" xr:uid="{00000000-0005-0000-0000-0000F1050000}"/>
    <cellStyle name="120" xfId="1523" xr:uid="{00000000-0005-0000-0000-0000F2050000}"/>
    <cellStyle name="19990216" xfId="1524" xr:uid="{00000000-0005-0000-0000-0000F3050000}"/>
    <cellStyle name="¹eº" xfId="1525" xr:uid="{00000000-0005-0000-0000-0000F4050000}"/>
    <cellStyle name="¹éº" xfId="1526" xr:uid="{00000000-0005-0000-0000-0000F5050000}"/>
    <cellStyle name="¹eº_마곡보완" xfId="1527" xr:uid="{00000000-0005-0000-0000-0000F6050000}"/>
    <cellStyle name="¹éº_마곡보완" xfId="1528" xr:uid="{00000000-0005-0000-0000-0000F7050000}"/>
    <cellStyle name="¹eºÐA²_AIAIC°AuCoE² " xfId="1529" xr:uid="{00000000-0005-0000-0000-0000F8050000}"/>
    <cellStyle name="1월" xfId="1530" xr:uid="{00000000-0005-0000-0000-0000F9050000}"/>
    <cellStyle name="2" xfId="1531" xr:uid="{00000000-0005-0000-0000-0000FA050000}"/>
    <cellStyle name="²" xfId="1532" xr:uid="{00000000-0005-0000-0000-0000FB050000}"/>
    <cellStyle name="2)" xfId="1533" xr:uid="{00000000-0005-0000-0000-0000FC050000}"/>
    <cellStyle name="²_구덕터널배전반설치" xfId="1534" xr:uid="{00000000-0005-0000-0000-0000FD050000}"/>
    <cellStyle name="3자리" xfId="1535" xr:uid="{00000000-0005-0000-0000-0000FE050000}"/>
    <cellStyle name="60" xfId="1536" xr:uid="{00000000-0005-0000-0000-0000FF050000}"/>
    <cellStyle name="_x0014_7." xfId="1537" xr:uid="{00000000-0005-0000-0000-000000060000}"/>
    <cellStyle name="82" xfId="1538" xr:uid="{00000000-0005-0000-0000-000001060000}"/>
    <cellStyle name="90" xfId="1539" xr:uid="{00000000-0005-0000-0000-000002060000}"/>
    <cellStyle name="A¡§¡ⓒ¡E¡þ¡EO [0]_¡§uc¡§oA " xfId="1540" xr:uid="{00000000-0005-0000-0000-000003060000}"/>
    <cellStyle name="A¡§¡ⓒ¡E¡þ¡EO_¡§uc¡§oA " xfId="1541" xr:uid="{00000000-0005-0000-0000-000004060000}"/>
    <cellStyle name="A¨­￠￢￠O [0]_ ¨￢n￠￢n¨￢¡Æ ￠?u¨￢¡Æ¡¾a¨uu " xfId="1542" xr:uid="{00000000-0005-0000-0000-000005060000}"/>
    <cellStyle name="A¨­¢¬¢Ò [0]_¨úc¨öA " xfId="1543" xr:uid="{00000000-0005-0000-0000-000006060000}"/>
    <cellStyle name="A¨­￠￢￠O [0]_￠?i¡ieE¡ⓒ¡¤A ¡¾a¡¾￠￢A￠OA¡AC¡I" xfId="1544" xr:uid="{00000000-0005-0000-0000-000007060000}"/>
    <cellStyle name="A¨­¢¬¢Ò [0]_4PART " xfId="1545" xr:uid="{00000000-0005-0000-0000-000008060000}"/>
    <cellStyle name="A¨­￠￢￠O [0]_A|A￠O1¨￢I1¡Æu CoEⓒ÷ " xfId="1546" xr:uid="{00000000-0005-0000-0000-000009060000}"/>
    <cellStyle name="A¨­¢¬¢Ò [0]_C¡Æ¢¬n¨¬¡Æ " xfId="1547" xr:uid="{00000000-0005-0000-0000-00000A060000}"/>
    <cellStyle name="A¨­￠￢￠O [0]_ⓒoⓒ¡A¨o¨￢R " xfId="1548" xr:uid="{00000000-0005-0000-0000-00000B060000}"/>
    <cellStyle name="A¨­￠￢￠O_ ¨￢n￠￢n¨￢¡Æ ￠?u¨￢¡Æ¡¾a¨uu " xfId="1549" xr:uid="{00000000-0005-0000-0000-00000C060000}"/>
    <cellStyle name="A¨­¢¬¢Ò_¨úc¨öA " xfId="1550" xr:uid="{00000000-0005-0000-0000-00000D060000}"/>
    <cellStyle name="A¨­￠￢￠O_￠?i¡ieE¡ⓒ¡¤A ¡¾a¡¾￠￢A￠OA¡AC¡I" xfId="1551" xr:uid="{00000000-0005-0000-0000-00000E060000}"/>
    <cellStyle name="A¨­¢¬¢Ò_95©øaAN¡Æy¨ùo¡¤R " xfId="1552" xr:uid="{00000000-0005-0000-0000-00000F060000}"/>
    <cellStyle name="A¨­￠￢￠O_A|A￠O1¨￢I1¡Æu CoEⓒ÷ " xfId="1553" xr:uid="{00000000-0005-0000-0000-000010060000}"/>
    <cellStyle name="A¨­¢¬¢Ò_C¡Æ¢¬n¨¬¡Æ " xfId="1554" xr:uid="{00000000-0005-0000-0000-000011060000}"/>
    <cellStyle name="A¨­￠￢￠O_ⓒoⓒ¡A¨o¨￢R " xfId="1555" xr:uid="{00000000-0005-0000-0000-000012060000}"/>
    <cellStyle name="A￠R¡×￠R¨I￠RE￠Rⓒ­￠REO [0]_INQUIRY ￠RE?￠RIi￠R¡×u¡ERAA¡§I￠Rⓒ­A¡§I¡§¡I " xfId="1556" xr:uid="{00000000-0005-0000-0000-000013060000}"/>
    <cellStyle name="A￠R¡×￠R¨I￠RE￠Rⓒ­￠REO_INQUIRY ￠RE?￠RIi￠R¡×u¡ERAA¡§I￠Rⓒ­A¡§I¡§¡I " xfId="1557" xr:uid="{00000000-0005-0000-0000-000014060000}"/>
    <cellStyle name="AA" xfId="1558" xr:uid="{00000000-0005-0000-0000-000015060000}"/>
    <cellStyle name="Actual Date" xfId="1559" xr:uid="{00000000-0005-0000-0000-000016060000}"/>
    <cellStyle name="Ae" xfId="1560" xr:uid="{00000000-0005-0000-0000-000017060000}"/>
    <cellStyle name="Åë" xfId="1561" xr:uid="{00000000-0005-0000-0000-000018060000}"/>
    <cellStyle name="Ae_마곡보완" xfId="1562" xr:uid="{00000000-0005-0000-0000-000019060000}"/>
    <cellStyle name="Åë_마곡보완" xfId="1563" xr:uid="{00000000-0005-0000-0000-00001A060000}"/>
    <cellStyle name="Aee­ " xfId="1564" xr:uid="{00000000-0005-0000-0000-00001B060000}"/>
    <cellStyle name="Aee­ [" xfId="1565" xr:uid="{00000000-0005-0000-0000-00001C060000}"/>
    <cellStyle name="Åëè­ [" xfId="1566" xr:uid="{00000000-0005-0000-0000-00001D060000}"/>
    <cellStyle name="Aee­ [_마곡보완" xfId="1567" xr:uid="{00000000-0005-0000-0000-00001E060000}"/>
    <cellStyle name="Åëè­ [_마곡보완" xfId="1568" xr:uid="{00000000-0005-0000-0000-00001F060000}"/>
    <cellStyle name="AeE­ [0]_  A¾  CO  " xfId="1569" xr:uid="{00000000-0005-0000-0000-000020060000}"/>
    <cellStyle name="ÅëÈ­ [0]_¸ðÇü¸·" xfId="1570" xr:uid="{00000000-0005-0000-0000-000021060000}"/>
    <cellStyle name="AeE­ [0]_¿μ¹RA¶A÷μμ" xfId="1571" xr:uid="{00000000-0005-0000-0000-000022060000}"/>
    <cellStyle name="ÅëÈ­ [0]_°ü¸®Ç×¸ñ_¾÷Á¾º° " xfId="1572" xr:uid="{00000000-0005-0000-0000-000023060000}"/>
    <cellStyle name="AeE­ [0]_¼oAI¼º " xfId="1573" xr:uid="{00000000-0005-0000-0000-000024060000}"/>
    <cellStyle name="ÅëÈ­ [0]_¾÷Á¾º° " xfId="1574" xr:uid="{00000000-0005-0000-0000-000025060000}"/>
    <cellStyle name="AeE­ [0]_¾c½A " xfId="1575" xr:uid="{00000000-0005-0000-0000-000026060000}"/>
    <cellStyle name="ÅëÈ­ [0]_¹æÀ½º® " xfId="1576" xr:uid="{00000000-0005-0000-0000-000027060000}"/>
    <cellStyle name="AeE­ [0]_4PART " xfId="1577" xr:uid="{00000000-0005-0000-0000-000028060000}"/>
    <cellStyle name="ÅëÈ­ [0]_Á¦Á¶1ºÎ1°ú ÇöÈ² " xfId="1578" xr:uid="{00000000-0005-0000-0000-000029060000}"/>
    <cellStyle name="AeE­ [0]_A¾CO½A¼³ " xfId="1579" xr:uid="{00000000-0005-0000-0000-00002A060000}"/>
    <cellStyle name="ÅëÈ­ [0]_INQUIRY ¿µ¾÷ÃßÁø " xfId="1580" xr:uid="{00000000-0005-0000-0000-00002B060000}"/>
    <cellStyle name="AeE­ [0]_INQUIRY ¿μ¾÷AßAø " xfId="1581" xr:uid="{00000000-0005-0000-0000-00002C060000}"/>
    <cellStyle name="ÅëÈ­ [0]_laroux" xfId="1582" xr:uid="{00000000-0005-0000-0000-00002D060000}"/>
    <cellStyle name="AeE­ [0]_º≫¼± ±æ¾i±uºI ¼o·R Ay°eC￥ " xfId="1583" xr:uid="{00000000-0005-0000-0000-00002E060000}"/>
    <cellStyle name="ÅëÈ­ [0]_RESULTS" xfId="1584" xr:uid="{00000000-0005-0000-0000-00002F060000}"/>
    <cellStyle name="Aee­ _1607-F200401131551501" xfId="1585" xr:uid="{00000000-0005-0000-0000-000030060000}"/>
    <cellStyle name="AeE­_  A¾  CO  " xfId="1586" xr:uid="{00000000-0005-0000-0000-000031060000}"/>
    <cellStyle name="ÅëÈ­_¸ðÇü¸·" xfId="1587" xr:uid="{00000000-0005-0000-0000-000032060000}"/>
    <cellStyle name="AeE­_¿μ¹RA¶A÷μμ" xfId="1588" xr:uid="{00000000-0005-0000-0000-000033060000}"/>
    <cellStyle name="ÅëÈ­_°ü¸®Ç×¸ñ_¾÷Á¾º° " xfId="1589" xr:uid="{00000000-0005-0000-0000-000034060000}"/>
    <cellStyle name="AeE­_¼oAI¼º " xfId="1590" xr:uid="{00000000-0005-0000-0000-000035060000}"/>
    <cellStyle name="ÅëÈ­_¾÷Á¾º° " xfId="1591" xr:uid="{00000000-0005-0000-0000-000036060000}"/>
    <cellStyle name="AeE­_¾c½A " xfId="1592" xr:uid="{00000000-0005-0000-0000-000037060000}"/>
    <cellStyle name="ÅëÈ­_¹æÀ½º® " xfId="1593" xr:uid="{00000000-0005-0000-0000-000038060000}"/>
    <cellStyle name="AeE­_4PART " xfId="1594" xr:uid="{00000000-0005-0000-0000-000039060000}"/>
    <cellStyle name="ÅëÈ­_Á¦Á¶1ºÎ1°ú ÇöÈ² " xfId="1595" xr:uid="{00000000-0005-0000-0000-00003A060000}"/>
    <cellStyle name="AeE­_A¾CO½A¼³ " xfId="1596" xr:uid="{00000000-0005-0000-0000-00003B060000}"/>
    <cellStyle name="ÅëÈ­_INQUIRY ¿µ¾÷ÃßÁø " xfId="1597" xr:uid="{00000000-0005-0000-0000-00003C060000}"/>
    <cellStyle name="AeE­_INQUIRY ¿μ¾÷AßAø " xfId="1598" xr:uid="{00000000-0005-0000-0000-00003D060000}"/>
    <cellStyle name="ÅëÈ­_laroux" xfId="1599" xr:uid="{00000000-0005-0000-0000-00003E060000}"/>
    <cellStyle name="AeE­_º≫¼± ±æ¾i±uºI ¼o·R Ay°eC￥ " xfId="1600" xr:uid="{00000000-0005-0000-0000-00003F060000}"/>
    <cellStyle name="ÅëÈ­_RESULTS" xfId="1601" xr:uid="{00000000-0005-0000-0000-000040060000}"/>
    <cellStyle name="AeE¡© [0]_¨úc¨öA " xfId="1602" xr:uid="{00000000-0005-0000-0000-000041060000}"/>
    <cellStyle name="AeE¡©_¨úc¨öA " xfId="1603" xr:uid="{00000000-0005-0000-0000-000042060000}"/>
    <cellStyle name="AeE¡ⓒ [0]_ ¨￢n￠￢n¨￢¡Æ ￠?u¨￢¡Æ¡¾a¨uu " xfId="1604" xr:uid="{00000000-0005-0000-0000-000043060000}"/>
    <cellStyle name="AeE¡ⓒ_ ¨￢n￠￢n¨￢¡Æ ￠?u¨￢¡Æ¡¾a¨uu " xfId="1605" xr:uid="{00000000-0005-0000-0000-000044060000}"/>
    <cellStyle name="AeE¡ER¡§I [0]_INQUIRY ￠RE?￠RIi￠R¡×u¡ERAA¡§I￠Rⓒ­A¡§I¡§¡I " xfId="1606" xr:uid="{00000000-0005-0000-0000-000045060000}"/>
    <cellStyle name="AeE¡ER¡§I_INQUIRY ￠RE?￠RIi￠R¡×u¡ERAA¡§I￠Rⓒ­A¡§I¡§¡I " xfId="1607" xr:uid="{00000000-0005-0000-0000-000046060000}"/>
    <cellStyle name="AeE￠R¨I [0]_¡§uc¡§oA " xfId="1608" xr:uid="{00000000-0005-0000-0000-000047060000}"/>
    <cellStyle name="AeE￠R¨I_¡§uc¡§oA " xfId="1609" xr:uid="{00000000-0005-0000-0000-000048060000}"/>
    <cellStyle name="ALIGNMENT" xfId="1610" xr:uid="{00000000-0005-0000-0000-000049060000}"/>
    <cellStyle name="args.style" xfId="1611" xr:uid="{00000000-0005-0000-0000-00004A060000}"/>
    <cellStyle name="Aþ" xfId="1612" xr:uid="{00000000-0005-0000-0000-00004B060000}"/>
    <cellStyle name="Äþ" xfId="1613" xr:uid="{00000000-0005-0000-0000-00004C060000}"/>
    <cellStyle name="Aþ_마곡보완" xfId="1614" xr:uid="{00000000-0005-0000-0000-00004D060000}"/>
    <cellStyle name="Äþ_마곡보완" xfId="1615" xr:uid="{00000000-0005-0000-0000-00004E060000}"/>
    <cellStyle name="Aþ¸¶ [" xfId="1616" xr:uid="{00000000-0005-0000-0000-00004F060000}"/>
    <cellStyle name="Äþ¸¶ [" xfId="1617" xr:uid="{00000000-0005-0000-0000-000050060000}"/>
    <cellStyle name="Aþ¸¶ [_마곡보완" xfId="1618" xr:uid="{00000000-0005-0000-0000-000051060000}"/>
    <cellStyle name="Äþ¸¶ [_마곡보완" xfId="1619" xr:uid="{00000000-0005-0000-0000-000052060000}"/>
    <cellStyle name="AÞ¸¶ [0]_  A¾  CO  " xfId="1620" xr:uid="{00000000-0005-0000-0000-000053060000}"/>
    <cellStyle name="ÄÞ¸¶ [0]_¸ðÇü¸·" xfId="1621" xr:uid="{00000000-0005-0000-0000-000054060000}"/>
    <cellStyle name="AÞ¸¶ [0]_±a¼uAe½A " xfId="1622" xr:uid="{00000000-0005-0000-0000-000055060000}"/>
    <cellStyle name="ÄÞ¸¶ [0]_°ü¸®BS('98) " xfId="1623" xr:uid="{00000000-0005-0000-0000-000056060000}"/>
    <cellStyle name="AÞ¸¶ [0]_¼oAI¼º " xfId="1624" xr:uid="{00000000-0005-0000-0000-000057060000}"/>
    <cellStyle name="ÄÞ¸¶ [0]_¾÷Á¾º° " xfId="1625" xr:uid="{00000000-0005-0000-0000-000058060000}"/>
    <cellStyle name="AÞ¸¶ [0]_¾c½A " xfId="1626" xr:uid="{00000000-0005-0000-0000-000059060000}"/>
    <cellStyle name="ÄÞ¸¶ [0]_¹æÀ½º® " xfId="1627" xr:uid="{00000000-0005-0000-0000-00005A060000}"/>
    <cellStyle name="AÞ¸¶ [0]_4PART " xfId="1628" xr:uid="{00000000-0005-0000-0000-00005B060000}"/>
    <cellStyle name="ÄÞ¸¶ [0]_Á¦Á¶1ºÎ1°ú ÇöÈ² " xfId="1629" xr:uid="{00000000-0005-0000-0000-00005C060000}"/>
    <cellStyle name="AÞ¸¶ [0]_A¾CO½A¼³ " xfId="1630" xr:uid="{00000000-0005-0000-0000-00005D060000}"/>
    <cellStyle name="ÄÞ¸¶ [0]_INQUIRY ¿µ¾÷ÃßÁø " xfId="1631" xr:uid="{00000000-0005-0000-0000-00005E060000}"/>
    <cellStyle name="AÞ¸¶ [0]_INQUIRY ¿μ¾÷AßAø " xfId="1632" xr:uid="{00000000-0005-0000-0000-00005F060000}"/>
    <cellStyle name="ÄÞ¸¶ [0]_laroux" xfId="1633" xr:uid="{00000000-0005-0000-0000-000060060000}"/>
    <cellStyle name="AÞ¸¶ [0]_laroux_도담차량공작실설계서" xfId="1634" xr:uid="{00000000-0005-0000-0000-000061060000}"/>
    <cellStyle name="ÄÞ¸¶ [0]_laroux_도담차량공작실설계서" xfId="1635" xr:uid="{00000000-0005-0000-0000-000062060000}"/>
    <cellStyle name="AÞ¸¶ [0]_laroux_도담차량공작실신설공사" xfId="1636" xr:uid="{00000000-0005-0000-0000-000063060000}"/>
    <cellStyle name="ÄÞ¸¶ [0]_laroux_도담차량공작실신설공사" xfId="1637" xr:uid="{00000000-0005-0000-0000-000064060000}"/>
    <cellStyle name="AÞ¸¶ [0]_laroux_상장가도교설계서" xfId="1638" xr:uid="{00000000-0005-0000-0000-000065060000}"/>
    <cellStyle name="ÄÞ¸¶ [0]_laroux_상장가도교수량산출" xfId="1639" xr:uid="{00000000-0005-0000-0000-000066060000}"/>
    <cellStyle name="AÞ¸¶ [0]_º≫¼± ±æ¾i±uºI ¼o·R Ay°eC￥ " xfId="1640" xr:uid="{00000000-0005-0000-0000-000067060000}"/>
    <cellStyle name="ÄÞ¸¶ [0]_Sheet1" xfId="1641" xr:uid="{00000000-0005-0000-0000-000068060000}"/>
    <cellStyle name="AÞ¸¶_  A¾  CO  " xfId="1642" xr:uid="{00000000-0005-0000-0000-000069060000}"/>
    <cellStyle name="ÄÞ¸¶_¸ðÇü¸·" xfId="1643" xr:uid="{00000000-0005-0000-0000-00006A060000}"/>
    <cellStyle name="AÞ¸¶_±a¼uAe½A " xfId="1644" xr:uid="{00000000-0005-0000-0000-00006B060000}"/>
    <cellStyle name="ÄÞ¸¶_°ü¸®Ç×¸ñ_¾÷Á¾º° " xfId="1645" xr:uid="{00000000-0005-0000-0000-00006C060000}"/>
    <cellStyle name="AÞ¸¶_¼oAI¼º " xfId="1646" xr:uid="{00000000-0005-0000-0000-00006D060000}"/>
    <cellStyle name="ÄÞ¸¶_¾÷Á¾º° " xfId="1647" xr:uid="{00000000-0005-0000-0000-00006E060000}"/>
    <cellStyle name="AÞ¸¶_¾c½A " xfId="1648" xr:uid="{00000000-0005-0000-0000-00006F060000}"/>
    <cellStyle name="ÄÞ¸¶_¹æÀ½º® " xfId="1649" xr:uid="{00000000-0005-0000-0000-000070060000}"/>
    <cellStyle name="AÞ¸¶_95³aAN°y¼o·R " xfId="1650" xr:uid="{00000000-0005-0000-0000-000071060000}"/>
    <cellStyle name="ÄÞ¸¶_Á¦Á¶1ºÎ1°ú ÇöÈ² " xfId="1651" xr:uid="{00000000-0005-0000-0000-000072060000}"/>
    <cellStyle name="AÞ¸¶_A¾CO½A¼³ " xfId="1652" xr:uid="{00000000-0005-0000-0000-000073060000}"/>
    <cellStyle name="ÄÞ¸¶_INQUIRY ¿µ¾÷ÃßÁø " xfId="1653" xr:uid="{00000000-0005-0000-0000-000074060000}"/>
    <cellStyle name="AÞ¸¶_INQUIRY ¿μ¾÷AßAø " xfId="1654" xr:uid="{00000000-0005-0000-0000-000075060000}"/>
    <cellStyle name="ÄÞ¸¶_laroux" xfId="1655" xr:uid="{00000000-0005-0000-0000-000076060000}"/>
    <cellStyle name="AÞ¸¶_º≫¼± ±æ¾i±uºI ¼o·R Ay°eC￥ " xfId="1656" xr:uid="{00000000-0005-0000-0000-000077060000}"/>
    <cellStyle name="ÄÞ¸¶_Sheet1" xfId="1657" xr:uid="{00000000-0005-0000-0000-000078060000}"/>
    <cellStyle name="_x0001_b" xfId="1658" xr:uid="{00000000-0005-0000-0000-000079060000}"/>
    <cellStyle name="b?þ?b?þ?b?þ?b?þ?b?þ?b?þ?b?þ?b?þ?b?þ?b?þ?b灌þ?b?þ?&lt;?b?þ?b濬þ?b?þ?b?þ昰_x0018_?þ????_x0008_" xfId="1659" xr:uid="{00000000-0005-0000-0000-00007A060000}"/>
    <cellStyle name="b?þ?b?þ?b?þ?b灌þ?b?þ?&lt;?b?þ?b濬þ?b?þ?b?þ昰_x0018_?þ????_x0008_" xfId="1660" xr:uid="{00000000-0005-0000-0000-00007B060000}"/>
    <cellStyle name="b␌þකb濰þඪb瀠þයb灌þ්b炈þ宐&lt;෢b濈þෲb濬þขb瀐þฒb瀰þ昰_x0018_⋸þ㤕䰀ጤܕ_x0008_" xfId="1661" xr:uid="{00000000-0005-0000-0000-00007C060000}"/>
    <cellStyle name="blank" xfId="1662" xr:uid="{00000000-0005-0000-0000-00007D060000}"/>
    <cellStyle name="blank - Style1" xfId="1663" xr:uid="{00000000-0005-0000-0000-00007E060000}"/>
    <cellStyle name="body" xfId="1664" xr:uid="{00000000-0005-0000-0000-00007F060000}"/>
    <cellStyle name="b嬜þപb嬼þഺb孬þൊb⍜þ൚b⍼þ൪b⎨þൺb⏜þඊb␌þකb濰þඪb瀠þයb灌þ්b炈þ宐&lt;෢b濈þෲb濬þขb瀐þฒb瀰þ昰_x0018_⋸þ㤕䰀ጤܕ_x0008_" xfId="1665" xr:uid="{00000000-0005-0000-0000-000080060000}"/>
    <cellStyle name="C¡ERIA￠R¡×¡§¡I_¡ERic￠R¡×u¡ERA￠R¡×￠Rⓒ­I￠R¡×￠Rⓒ­¡ER¡§￠R AN¡ER¡§￠Re " xfId="1666" xr:uid="{00000000-0005-0000-0000-000081060000}"/>
    <cellStyle name="C¡ÍA¨ª_  FAB AIA¢´  " xfId="1667" xr:uid="{00000000-0005-0000-0000-000082060000}"/>
    <cellStyle name="C¡IA¨ª_ 1-3 " xfId="1668" xr:uid="{00000000-0005-0000-0000-000083060000}"/>
    <cellStyle name="C¡ÍA¨ª_¡Æ©øAI OXIDE " xfId="1669" xr:uid="{00000000-0005-0000-0000-000084060000}"/>
    <cellStyle name="C¡IA¨ª_¡Æu￠￢RBS('98) " xfId="1670" xr:uid="{00000000-0005-0000-0000-000085060000}"/>
    <cellStyle name="C¡ÍA¨ª_¡íoE©÷¡¾a¡¤IAo " xfId="1671" xr:uid="{00000000-0005-0000-0000-000086060000}"/>
    <cellStyle name="C¡IA¨ª_¡ioEⓒ÷¡¾a¡¤IAo " xfId="1672" xr:uid="{00000000-0005-0000-0000-000087060000}"/>
    <cellStyle name="C¡ÍA¨ª_03 " xfId="1673" xr:uid="{00000000-0005-0000-0000-000088060000}"/>
    <cellStyle name="C¡IA¨ª_12￠?u " xfId="1674" xr:uid="{00000000-0005-0000-0000-000089060000}"/>
    <cellStyle name="C¡ÍA¨ª_12AO " xfId="1675" xr:uid="{00000000-0005-0000-0000-00008A060000}"/>
    <cellStyle name="C¡IA¨ª_Ac¡Æi¡Æu￠￢R " xfId="1676" xr:uid="{00000000-0005-0000-0000-00008B060000}"/>
    <cellStyle name="C¡ÍA¨ª_C¡ÍAo " xfId="1677" xr:uid="{00000000-0005-0000-0000-00008C060000}"/>
    <cellStyle name="C¡IA¨ª_CD-ROM " xfId="1678" xr:uid="{00000000-0005-0000-0000-00008D060000}"/>
    <cellStyle name="C¡ÍA¨ª_Sheet1_4PART " xfId="1679" xr:uid="{00000000-0005-0000-0000-00008E060000}"/>
    <cellStyle name="C￠RIA¡§¨￡_  FAB AIA¡E￠￥  " xfId="1680" xr:uid="{00000000-0005-0000-0000-00008F060000}"/>
    <cellStyle name="C￥" xfId="1681" xr:uid="{00000000-0005-0000-0000-000090060000}"/>
    <cellStyle name="Ç¥" xfId="1682" xr:uid="{00000000-0005-0000-0000-000091060000}"/>
    <cellStyle name="C￥_마곡보완" xfId="1683" xr:uid="{00000000-0005-0000-0000-000092060000}"/>
    <cellStyle name="Ç¥_마곡보완" xfId="1684" xr:uid="{00000000-0005-0000-0000-000093060000}"/>
    <cellStyle name="C￥AØ_  A¾  CO  " xfId="1685" xr:uid="{00000000-0005-0000-0000-000094060000}"/>
    <cellStyle name="Ç¥ÁØ_¸ðÇü¸·" xfId="1686" xr:uid="{00000000-0005-0000-0000-000095060000}"/>
    <cellStyle name="C￥AØ_¿ø°¡ºÐ¼R" xfId="1687" xr:uid="{00000000-0005-0000-0000-000096060000}"/>
    <cellStyle name="Ç¥ÁØ_»ç¾÷ºÎº° ÃÑ°è " xfId="1688" xr:uid="{00000000-0005-0000-0000-000097060000}"/>
    <cellStyle name="C￥AØ_≫c¾÷ºIº° AN°e " xfId="1689" xr:uid="{00000000-0005-0000-0000-000098060000}"/>
    <cellStyle name="Ç¥ÁØ_°¡¼³" xfId="1690" xr:uid="{00000000-0005-0000-0000-000099060000}"/>
    <cellStyle name="C￥AØ_°­´c (2)_광명견적대비1010" xfId="1691" xr:uid="{00000000-0005-0000-0000-00009A060000}"/>
    <cellStyle name="Ç¥ÁØ_°­´ç (2)_광명견적대비1010" xfId="1692" xr:uid="{00000000-0005-0000-0000-00009B060000}"/>
    <cellStyle name="C￥AØ_°­´c (2)_광명견적대비1010_(미음중계)내역서08-0421" xfId="1693" xr:uid="{00000000-0005-0000-0000-00009C060000}"/>
    <cellStyle name="Ç¥ÁØ_°­´ç (2)_광명견적대비1010_(미음중계)내역서08-0421" xfId="1694" xr:uid="{00000000-0005-0000-0000-00009D060000}"/>
    <cellStyle name="C￥AØ_°­´c (2)_광명견적대비1010_(서생일반)전기내역서-지구내" xfId="1695" xr:uid="{00000000-0005-0000-0000-00009E060000}"/>
    <cellStyle name="Ç¥ÁØ_°­´ç (2)_광명견적대비1010_(서생일반)전기내역서-지구내" xfId="1696" xr:uid="{00000000-0005-0000-0000-00009F060000}"/>
    <cellStyle name="C￥AØ_°­´c (2)_광명견적대비1010_091020-반천일반산업(상수도)전기내역서-1" xfId="1697" xr:uid="{00000000-0005-0000-0000-0000A0060000}"/>
    <cellStyle name="Ç¥ÁØ_°­´ç (2)_광명견적대비1010_091020-반천일반산업(상수도)전기내역서-1" xfId="1698" xr:uid="{00000000-0005-0000-0000-0000A1060000}"/>
    <cellStyle name="C￥AØ_°­´c (2)_광명견적대비1010_091020-반천일반산업(상수도)전기내역서-1 2" xfId="1699" xr:uid="{00000000-0005-0000-0000-0000A2060000}"/>
    <cellStyle name="Ç¥ÁØ_°­´ç (2)_광명견적대비1010_1오륜배수지(자동제어-수정1)의 " xfId="1700" xr:uid="{00000000-0005-0000-0000-0000A3060000}"/>
    <cellStyle name="C￥AØ_°­´c (2)_광명견적대비1010_1오륜배수지(자동제어-수정1)의  2" xfId="1701" xr:uid="{00000000-0005-0000-0000-0000A4060000}"/>
    <cellStyle name="Ç¥ÁØ_°­´ç (2)_광명견적대비1010_구덕터널배전반설치" xfId="1702" xr:uid="{00000000-0005-0000-0000-0000A5060000}"/>
    <cellStyle name="C￥AØ_°­´c (2)_광명견적대비1010_내역서(자동제어)" xfId="1703" xr:uid="{00000000-0005-0000-0000-0000A6060000}"/>
    <cellStyle name="Ç¥ÁØ_°­´ç (2)_광명견적대비1010_내역서(자동제어)" xfId="1704" xr:uid="{00000000-0005-0000-0000-0000A7060000}"/>
    <cellStyle name="C￥AØ_°­´c (2)_광명견적대비1010_단가대비표" xfId="1705" xr:uid="{00000000-0005-0000-0000-0000A8060000}"/>
    <cellStyle name="Ç¥ÁØ_°­´ç (2)_광명견적대비1010_단가대비표" xfId="1706" xr:uid="{00000000-0005-0000-0000-0000A9060000}"/>
    <cellStyle name="C￥AØ_°­´c (2)_광명견적대비1010_동아대부민캠퍼스내역서" xfId="1707" xr:uid="{00000000-0005-0000-0000-0000AA060000}"/>
    <cellStyle name="Ç¥ÁØ_°­´ç (2)_광명견적대비1010_동아대부민캠퍼스내역서" xfId="1708" xr:uid="{00000000-0005-0000-0000-0000AB060000}"/>
    <cellStyle name="C￥AØ_°­´c (2)_광명견적대비1010_동아대부민캠퍼스내역서 2" xfId="1709" xr:uid="{00000000-0005-0000-0000-0000AC060000}"/>
    <cellStyle name="Ç¥ÁØ_°­´ç (2)_광명견적대비1010_동천배수펌프장CCTV내역" xfId="1710" xr:uid="{00000000-0005-0000-0000-0000AD060000}"/>
    <cellStyle name="C￥AØ_°­´c (2)_광명견적대비1010_백운포펌프장-전기내역서-맨홀2펌프" xfId="1711" xr:uid="{00000000-0005-0000-0000-0000AE060000}"/>
    <cellStyle name="Ç¥ÁØ_°­´ç (2)_광명견적대비1010_백운포펌프장-전기내역서-맨홀2펌프" xfId="1712" xr:uid="{00000000-0005-0000-0000-0000AF060000}"/>
    <cellStyle name="C￥AØ_°­´c (2)_광명견적대비1010_백운포펌프장-전기내역서-맨홀2펌프 2" xfId="1713" xr:uid="{00000000-0005-0000-0000-0000B0060000}"/>
    <cellStyle name="Ç¥ÁØ_°­´ç (2)_광명견적대비1010_신평배수지 내역서_090311_final" xfId="1714" xr:uid="{00000000-0005-0000-0000-0000B1060000}"/>
    <cellStyle name="C￥AØ_°­´c (2)_광명견적대비1010_신평배수지 내역서_090311_final 2" xfId="1715" xr:uid="{00000000-0005-0000-0000-0000B2060000}"/>
    <cellStyle name="Ç¥ÁØ_°­´ç (2)_광명견적대비1010_오륜배수지(자동제어-수정1)" xfId="1716" xr:uid="{00000000-0005-0000-0000-0000B3060000}"/>
    <cellStyle name="C￥AØ_°­´c (2)_광명견적대비1010_오륜배수지(자동제어-수정1) 2" xfId="1717" xr:uid="{00000000-0005-0000-0000-0000B4060000}"/>
    <cellStyle name="Ç¥ÁØ_°­´ç (2)_광명견적대비1010_오륜배수지(자동제어-수정1)_단가견적수정" xfId="1718" xr:uid="{00000000-0005-0000-0000-0000B5060000}"/>
    <cellStyle name="C￥AØ_°­´c (2)_광명견적대비1010_오륜배수지(자동제어-수정1)_단가견적수정 2" xfId="1719" xr:uid="{00000000-0005-0000-0000-0000B6060000}"/>
    <cellStyle name="Ç¥ÁØ_°­´ç (2)_광명견적대비1010_오륜배수지(전원반-수정1)_단가견적수정1" xfId="1720" xr:uid="{00000000-0005-0000-0000-0000B7060000}"/>
    <cellStyle name="C￥AØ_°­´c (2)_광명견적대비1010_오륜배수지(전원반-수정1)_단가견적수정1 2" xfId="1721" xr:uid="{00000000-0005-0000-0000-0000B8060000}"/>
    <cellStyle name="Ç¥ÁØ_°­´ç (2)_광명견적대비1010_장림하우송부" xfId="1722" xr:uid="{00000000-0005-0000-0000-0000B9060000}"/>
    <cellStyle name="C￥AØ_°­´c (2)_광명관급" xfId="1723" xr:uid="{00000000-0005-0000-0000-0000BA060000}"/>
    <cellStyle name="Ç¥ÁØ_°­´ç (2)_광명관급" xfId="1724" xr:uid="{00000000-0005-0000-0000-0000BB060000}"/>
    <cellStyle name="C￥AØ_°­´c (2)_광명관급_구덕터널배전반설치" xfId="1725" xr:uid="{00000000-0005-0000-0000-0000BC060000}"/>
    <cellStyle name="Ç¥ÁØ_°­´ç (2)_광명관급_구덕터널배전반설치" xfId="1726" xr:uid="{00000000-0005-0000-0000-0000BD060000}"/>
    <cellStyle name="C￥AØ_°­´c (2)_금광" xfId="1727" xr:uid="{00000000-0005-0000-0000-0000BE060000}"/>
    <cellStyle name="Ç¥ÁØ_°­´ç (2)_금광" xfId="1728" xr:uid="{00000000-0005-0000-0000-0000BF060000}"/>
    <cellStyle name="C￥AØ_°­´c (2)_금광_(미음중계)내역서08-0421" xfId="1729" xr:uid="{00000000-0005-0000-0000-0000C0060000}"/>
    <cellStyle name="Ç¥ÁØ_°­´ç (2)_금광_(미음중계)내역서08-0421" xfId="1730" xr:uid="{00000000-0005-0000-0000-0000C1060000}"/>
    <cellStyle name="C￥AØ_°­´c (2)_금광_(서생일반)전기내역서-지구내" xfId="1731" xr:uid="{00000000-0005-0000-0000-0000C2060000}"/>
    <cellStyle name="Ç¥ÁØ_°­´ç (2)_금광_(서생일반)전기내역서-지구내" xfId="1732" xr:uid="{00000000-0005-0000-0000-0000C3060000}"/>
    <cellStyle name="C￥AØ_°­´c (2)_금광_091020-반천일반산업(상수도)전기내역서-1" xfId="1733" xr:uid="{00000000-0005-0000-0000-0000C4060000}"/>
    <cellStyle name="Ç¥ÁØ_°­´ç (2)_금광_091020-반천일반산업(상수도)전기내역서-1" xfId="1734" xr:uid="{00000000-0005-0000-0000-0000C5060000}"/>
    <cellStyle name="C￥AØ_°­´c (2)_금광_091020-반천일반산업(상수도)전기내역서-1 2" xfId="1735" xr:uid="{00000000-0005-0000-0000-0000C6060000}"/>
    <cellStyle name="Ç¥ÁØ_°­´ç (2)_금광_1오륜배수지(자동제어-수정1)의 " xfId="1736" xr:uid="{00000000-0005-0000-0000-0000C7060000}"/>
    <cellStyle name="C￥AØ_°­´c (2)_금광_1오륜배수지(자동제어-수정1)의  2" xfId="1737" xr:uid="{00000000-0005-0000-0000-0000C8060000}"/>
    <cellStyle name="Ç¥ÁØ_°­´ç (2)_금광_구덕터널배전반설치" xfId="1738" xr:uid="{00000000-0005-0000-0000-0000C9060000}"/>
    <cellStyle name="C￥AØ_°­´c (2)_금광_내역서(자동제어)" xfId="1739" xr:uid="{00000000-0005-0000-0000-0000CA060000}"/>
    <cellStyle name="Ç¥ÁØ_°­´ç (2)_금광_내역서(자동제어)" xfId="1740" xr:uid="{00000000-0005-0000-0000-0000CB060000}"/>
    <cellStyle name="C￥AØ_°­´c (2)_금광_단가대비표" xfId="1741" xr:uid="{00000000-0005-0000-0000-0000CC060000}"/>
    <cellStyle name="Ç¥ÁØ_°­´ç (2)_금광_단가대비표" xfId="1742" xr:uid="{00000000-0005-0000-0000-0000CD060000}"/>
    <cellStyle name="C￥AØ_°­´c (2)_금광_동아대부민캠퍼스내역서" xfId="1743" xr:uid="{00000000-0005-0000-0000-0000CE060000}"/>
    <cellStyle name="Ç¥ÁØ_°­´ç (2)_금광_동아대부민캠퍼스내역서" xfId="1744" xr:uid="{00000000-0005-0000-0000-0000CF060000}"/>
    <cellStyle name="C￥AØ_°­´c (2)_금광_동아대부민캠퍼스내역서 2" xfId="1745" xr:uid="{00000000-0005-0000-0000-0000D0060000}"/>
    <cellStyle name="Ç¥ÁØ_°­´ç (2)_금광_동천배수펌프장CCTV내역" xfId="1746" xr:uid="{00000000-0005-0000-0000-0000D1060000}"/>
    <cellStyle name="C￥AØ_°­´c (2)_금광_백운포펌프장-전기내역서-맨홀2펌프" xfId="1747" xr:uid="{00000000-0005-0000-0000-0000D2060000}"/>
    <cellStyle name="Ç¥ÁØ_°­´ç (2)_금광_백운포펌프장-전기내역서-맨홀2펌프" xfId="1748" xr:uid="{00000000-0005-0000-0000-0000D3060000}"/>
    <cellStyle name="C￥AØ_°­´c (2)_금광_백운포펌프장-전기내역서-맨홀2펌프 2" xfId="1749" xr:uid="{00000000-0005-0000-0000-0000D4060000}"/>
    <cellStyle name="Ç¥ÁØ_°­´ç (2)_금광_신평배수지 내역서_090311_final" xfId="1750" xr:uid="{00000000-0005-0000-0000-0000D5060000}"/>
    <cellStyle name="C￥AØ_°­´c (2)_금광_신평배수지 내역서_090311_final 2" xfId="1751" xr:uid="{00000000-0005-0000-0000-0000D6060000}"/>
    <cellStyle name="Ç¥ÁØ_°­´ç (2)_금광_오륜배수지(자동제어-수정1)" xfId="1752" xr:uid="{00000000-0005-0000-0000-0000D7060000}"/>
    <cellStyle name="C￥AØ_°­´c (2)_금광_오륜배수지(자동제어-수정1) 2" xfId="1753" xr:uid="{00000000-0005-0000-0000-0000D8060000}"/>
    <cellStyle name="Ç¥ÁØ_°­´ç (2)_금광_오륜배수지(자동제어-수정1)_단가견적수정" xfId="1754" xr:uid="{00000000-0005-0000-0000-0000D9060000}"/>
    <cellStyle name="C￥AØ_°­´c (2)_금광_오륜배수지(자동제어-수정1)_단가견적수정 2" xfId="1755" xr:uid="{00000000-0005-0000-0000-0000DA060000}"/>
    <cellStyle name="Ç¥ÁØ_°­´ç (2)_금광_오륜배수지(전원반-수정1)_단가견적수정1" xfId="1756" xr:uid="{00000000-0005-0000-0000-0000DB060000}"/>
    <cellStyle name="C￥AØ_°­´c (2)_금광_오륜배수지(전원반-수정1)_단가견적수정1 2" xfId="1757" xr:uid="{00000000-0005-0000-0000-0000DC060000}"/>
    <cellStyle name="Ç¥ÁØ_°­´ç (2)_금광_장림하우송부" xfId="1758" xr:uid="{00000000-0005-0000-0000-0000DD060000}"/>
    <cellStyle name="C￥AØ_°­´c (2)_삼사" xfId="1759" xr:uid="{00000000-0005-0000-0000-0000DE060000}"/>
    <cellStyle name="Ç¥ÁØ_°­´ç (2)_삼사" xfId="1760" xr:uid="{00000000-0005-0000-0000-0000DF060000}"/>
    <cellStyle name="C￥AØ_°­´c (2)_삼사_(미음중계)내역서08-0421" xfId="1761" xr:uid="{00000000-0005-0000-0000-0000E0060000}"/>
    <cellStyle name="Ç¥ÁØ_°­´ç (2)_삼사_(미음중계)내역서08-0421" xfId="1762" xr:uid="{00000000-0005-0000-0000-0000E1060000}"/>
    <cellStyle name="C￥AØ_°­´c (2)_삼사_(서생일반)전기내역서-지구내" xfId="1763" xr:uid="{00000000-0005-0000-0000-0000E2060000}"/>
    <cellStyle name="Ç¥ÁØ_°­´ç (2)_삼사_(서생일반)전기내역서-지구내" xfId="1764" xr:uid="{00000000-0005-0000-0000-0000E3060000}"/>
    <cellStyle name="C￥AØ_°­´c (2)_삼사_091020-반천일반산업(상수도)전기내역서-1" xfId="1765" xr:uid="{00000000-0005-0000-0000-0000E4060000}"/>
    <cellStyle name="Ç¥ÁØ_°­´ç (2)_삼사_091020-반천일반산업(상수도)전기내역서-1" xfId="1766" xr:uid="{00000000-0005-0000-0000-0000E5060000}"/>
    <cellStyle name="C￥AØ_°­´c (2)_삼사_091020-반천일반산업(상수도)전기내역서-1 2" xfId="1767" xr:uid="{00000000-0005-0000-0000-0000E6060000}"/>
    <cellStyle name="Ç¥ÁØ_°­´ç (2)_삼사_1오륜배수지(자동제어-수정1)의 " xfId="1768" xr:uid="{00000000-0005-0000-0000-0000E7060000}"/>
    <cellStyle name="C￥AØ_°­´c (2)_삼사_1오륜배수지(자동제어-수정1)의  2" xfId="1769" xr:uid="{00000000-0005-0000-0000-0000E8060000}"/>
    <cellStyle name="Ç¥ÁØ_°­´ç (2)_삼사_구덕터널배전반설치" xfId="1770" xr:uid="{00000000-0005-0000-0000-0000E9060000}"/>
    <cellStyle name="C￥AØ_°­´c (2)_삼사_내역서(자동제어)" xfId="1771" xr:uid="{00000000-0005-0000-0000-0000EA060000}"/>
    <cellStyle name="Ç¥ÁØ_°­´ç (2)_삼사_내역서(자동제어)" xfId="1772" xr:uid="{00000000-0005-0000-0000-0000EB060000}"/>
    <cellStyle name="C￥AØ_°­´c (2)_삼사_단가대비표" xfId="1773" xr:uid="{00000000-0005-0000-0000-0000EC060000}"/>
    <cellStyle name="Ç¥ÁØ_°­´ç (2)_삼사_단가대비표" xfId="1774" xr:uid="{00000000-0005-0000-0000-0000ED060000}"/>
    <cellStyle name="C￥AØ_°­´c (2)_삼사_동아대부민캠퍼스내역서" xfId="1775" xr:uid="{00000000-0005-0000-0000-0000EE060000}"/>
    <cellStyle name="Ç¥ÁØ_°­´ç (2)_삼사_동아대부민캠퍼스내역서" xfId="1776" xr:uid="{00000000-0005-0000-0000-0000EF060000}"/>
    <cellStyle name="C￥AØ_°­´c (2)_삼사_동아대부민캠퍼스내역서 2" xfId="1777" xr:uid="{00000000-0005-0000-0000-0000F0060000}"/>
    <cellStyle name="Ç¥ÁØ_°­´ç (2)_삼사_동천배수펌프장CCTV내역" xfId="1778" xr:uid="{00000000-0005-0000-0000-0000F1060000}"/>
    <cellStyle name="C￥AØ_°­´c (2)_삼사_백운포펌프장-전기내역서-맨홀2펌프" xfId="1779" xr:uid="{00000000-0005-0000-0000-0000F2060000}"/>
    <cellStyle name="Ç¥ÁØ_°­´ç (2)_삼사_백운포펌프장-전기내역서-맨홀2펌프" xfId="1780" xr:uid="{00000000-0005-0000-0000-0000F3060000}"/>
    <cellStyle name="C￥AØ_°­´c (2)_삼사_백운포펌프장-전기내역서-맨홀2펌프 2" xfId="1781" xr:uid="{00000000-0005-0000-0000-0000F4060000}"/>
    <cellStyle name="Ç¥ÁØ_°­´ç (2)_삼사_신평배수지 내역서_090311_final" xfId="1782" xr:uid="{00000000-0005-0000-0000-0000F5060000}"/>
    <cellStyle name="C￥AØ_°­´c (2)_삼사_신평배수지 내역서_090311_final 2" xfId="1783" xr:uid="{00000000-0005-0000-0000-0000F6060000}"/>
    <cellStyle name="Ç¥ÁØ_°­´ç (2)_삼사_오륜배수지(자동제어-수정1)" xfId="1784" xr:uid="{00000000-0005-0000-0000-0000F7060000}"/>
    <cellStyle name="C￥AØ_°­´c (2)_삼사_오륜배수지(자동제어-수정1) 2" xfId="1785" xr:uid="{00000000-0005-0000-0000-0000F8060000}"/>
    <cellStyle name="Ç¥ÁØ_°­´ç (2)_삼사_오륜배수지(자동제어-수정1)_단가견적수정" xfId="1786" xr:uid="{00000000-0005-0000-0000-0000F9060000}"/>
    <cellStyle name="C￥AØ_°­´c (2)_삼사_오륜배수지(자동제어-수정1)_단가견적수정 2" xfId="1787" xr:uid="{00000000-0005-0000-0000-0000FA060000}"/>
    <cellStyle name="Ç¥ÁØ_°­´ç (2)_삼사_오륜배수지(전원반-수정1)_단가견적수정1" xfId="1788" xr:uid="{00000000-0005-0000-0000-0000FB060000}"/>
    <cellStyle name="C￥AØ_°­´c (2)_삼사_오륜배수지(전원반-수정1)_단가견적수정1 2" xfId="1789" xr:uid="{00000000-0005-0000-0000-0000FC060000}"/>
    <cellStyle name="Ç¥ÁØ_°­´ç (2)_삼사_장림하우송부" xfId="1790" xr:uid="{00000000-0005-0000-0000-0000FD060000}"/>
    <cellStyle name="C￥AØ_°³AI OXIDE " xfId="1791" xr:uid="{00000000-0005-0000-0000-0000FE060000}"/>
    <cellStyle name="Ç¥ÁØ_°ü¸®BS('98) " xfId="1792" xr:uid="{00000000-0005-0000-0000-0000FF060000}"/>
    <cellStyle name="C￥AØ_03 " xfId="1793" xr:uid="{00000000-0005-0000-0000-000000070000}"/>
    <cellStyle name="Ç¥ÁØ_0N-HANDLING " xfId="1794" xr:uid="{00000000-0005-0000-0000-000001070000}"/>
    <cellStyle name="C￥AØ_¼oAI¼º " xfId="1795" xr:uid="{00000000-0005-0000-0000-000002070000}"/>
    <cellStyle name="Ç¥ÁØ_¹æÀ½º® " xfId="1796" xr:uid="{00000000-0005-0000-0000-000003070000}"/>
    <cellStyle name="C￥AØ_53AO " xfId="1797" xr:uid="{00000000-0005-0000-0000-000004070000}"/>
    <cellStyle name="Ç¥ÁØ_Àç°í°ü¸® " xfId="1798" xr:uid="{00000000-0005-0000-0000-000005070000}"/>
    <cellStyle name="C￥AØ_AN°y(1.25) " xfId="1799" xr:uid="{00000000-0005-0000-0000-000006070000}"/>
    <cellStyle name="Ç¥ÁØ_Àü·Â¼ÕÀÍºÐ¼®" xfId="1800" xr:uid="{00000000-0005-0000-0000-000007070000}"/>
    <cellStyle name="C￥AØ_Au·A¼OAIºÐ¼R" xfId="1801" xr:uid="{00000000-0005-0000-0000-000008070000}"/>
    <cellStyle name="Ç¥ÁØ_Áý°èÇ¥(2¿ù) " xfId="1802" xr:uid="{00000000-0005-0000-0000-000009070000}"/>
    <cellStyle name="C￥AØ_C￥Ao " xfId="1803" xr:uid="{00000000-0005-0000-0000-00000A070000}"/>
    <cellStyle name="Ç¥ÁØ_CD-ROM " xfId="1804" xr:uid="{00000000-0005-0000-0000-00000B070000}"/>
    <cellStyle name="C￥AØ_PERSONAL" xfId="1805" xr:uid="{00000000-0005-0000-0000-00000C070000}"/>
    <cellStyle name="Calc Currency (0)" xfId="1806" xr:uid="{00000000-0005-0000-0000-00000D070000}"/>
    <cellStyle name="Calc Currency (2)" xfId="1807" xr:uid="{00000000-0005-0000-0000-00000E070000}"/>
    <cellStyle name="Calc Percent (0)" xfId="1808" xr:uid="{00000000-0005-0000-0000-00000F070000}"/>
    <cellStyle name="Calc Percent (1)" xfId="1809" xr:uid="{00000000-0005-0000-0000-000010070000}"/>
    <cellStyle name="Calc Percent (2)" xfId="1810" xr:uid="{00000000-0005-0000-0000-000011070000}"/>
    <cellStyle name="Calc Units (0)" xfId="1811" xr:uid="{00000000-0005-0000-0000-000012070000}"/>
    <cellStyle name="Calc Units (1)" xfId="1812" xr:uid="{00000000-0005-0000-0000-000013070000}"/>
    <cellStyle name="Calc Units (2)" xfId="1813" xr:uid="{00000000-0005-0000-0000-000014070000}"/>
    <cellStyle name="category" xfId="1814" xr:uid="{00000000-0005-0000-0000-000015070000}"/>
    <cellStyle name="CIAIÆU¸μAⓒ" xfId="1815" xr:uid="{00000000-0005-0000-0000-000016070000}"/>
    <cellStyle name="Cmma_을지 (2)_갑지 (2)_집계표 (2)_집계표 (3)_견적서 (2)" xfId="1816" xr:uid="{00000000-0005-0000-0000-000017070000}"/>
    <cellStyle name="CODE" xfId="1817" xr:uid="{00000000-0005-0000-0000-000018070000}"/>
    <cellStyle name="Comma" xfId="1818" xr:uid="{00000000-0005-0000-0000-000019070000}"/>
    <cellStyle name="Comma  - Style2" xfId="1819" xr:uid="{00000000-0005-0000-0000-00001A070000}"/>
    <cellStyle name="Comma  - Style3" xfId="1820" xr:uid="{00000000-0005-0000-0000-00001B070000}"/>
    <cellStyle name="Comma  - Style4" xfId="1821" xr:uid="{00000000-0005-0000-0000-00001C070000}"/>
    <cellStyle name="Comma  - Style5" xfId="1822" xr:uid="{00000000-0005-0000-0000-00001D070000}"/>
    <cellStyle name="Comma  - Style6" xfId="1823" xr:uid="{00000000-0005-0000-0000-00001E070000}"/>
    <cellStyle name="Comma  - Style7" xfId="1824" xr:uid="{00000000-0005-0000-0000-00001F070000}"/>
    <cellStyle name="Comma  - Style8" xfId="1825" xr:uid="{00000000-0005-0000-0000-000020070000}"/>
    <cellStyle name="Comma [0]" xfId="1826" xr:uid="{00000000-0005-0000-0000-000021070000}"/>
    <cellStyle name="Comma [00]" xfId="1827" xr:uid="{00000000-0005-0000-0000-000022070000}"/>
    <cellStyle name="comma zerodec" xfId="1828" xr:uid="{00000000-0005-0000-0000-000023070000}"/>
    <cellStyle name="Comma_ SG&amp;A Bridge" xfId="1829" xr:uid="{00000000-0005-0000-0000-000024070000}"/>
    <cellStyle name="Comma0" xfId="1830" xr:uid="{00000000-0005-0000-0000-000025070000}"/>
    <cellStyle name="Comm뼬_E&amp;ONW2" xfId="1831" xr:uid="{00000000-0005-0000-0000-000026070000}"/>
    <cellStyle name="Copied" xfId="1832" xr:uid="{00000000-0005-0000-0000-000027070000}"/>
    <cellStyle name="Curre~cy [0]_MATERAL2" xfId="1833" xr:uid="{00000000-0005-0000-0000-000028070000}"/>
    <cellStyle name="Curren?_x0012_퐀_x0017_?" xfId="1834" xr:uid="{00000000-0005-0000-0000-000029070000}"/>
    <cellStyle name="Curren?_x0012_퐀_x0017_????????" xfId="1835" xr:uid="{00000000-0005-0000-0000-00002A070000}"/>
    <cellStyle name="Currenby_Cash&amp;DSO Chart" xfId="1836" xr:uid="{00000000-0005-0000-0000-00002B070000}"/>
    <cellStyle name="Currency" xfId="1837" xr:uid="{00000000-0005-0000-0000-00002C070000}"/>
    <cellStyle name="Currency (0.00)" xfId="1838" xr:uid="{00000000-0005-0000-0000-00002D070000}"/>
    <cellStyle name="Currency [0]" xfId="1839" xr:uid="{00000000-0005-0000-0000-00002E070000}"/>
    <cellStyle name="Currency [00]" xfId="1840" xr:uid="{00000000-0005-0000-0000-00002F070000}"/>
    <cellStyle name="currency-$" xfId="1841" xr:uid="{00000000-0005-0000-0000-000030070000}"/>
    <cellStyle name="Currency_ SG&amp;A Bridge " xfId="1842" xr:uid="{00000000-0005-0000-0000-000031070000}"/>
    <cellStyle name="Currency0" xfId="1843" xr:uid="{00000000-0005-0000-0000-000032070000}"/>
    <cellStyle name="Currency1" xfId="1844" xr:uid="{00000000-0005-0000-0000-000033070000}"/>
    <cellStyle name="Date" xfId="1845" xr:uid="{00000000-0005-0000-0000-000034070000}"/>
    <cellStyle name="Date Short" xfId="1846" xr:uid="{00000000-0005-0000-0000-000035070000}"/>
    <cellStyle name="Date_(금곡배수지)내역서-070503" xfId="1847" xr:uid="{00000000-0005-0000-0000-000036070000}"/>
    <cellStyle name="DELTA" xfId="1848" xr:uid="{00000000-0005-0000-0000-000037070000}"/>
    <cellStyle name="Dezi +0_-" xfId="1849" xr:uid="{00000000-0005-0000-0000-000038070000}"/>
    <cellStyle name="Dezi +1_-" xfId="1850" xr:uid="{00000000-0005-0000-0000-000039070000}"/>
    <cellStyle name="Dezi 0_-" xfId="1851" xr:uid="{00000000-0005-0000-0000-00003A070000}"/>
    <cellStyle name="Dezi 1_-" xfId="1852" xr:uid="{00000000-0005-0000-0000-00003B070000}"/>
    <cellStyle name="Dezi 2_-" xfId="1853" xr:uid="{00000000-0005-0000-0000-00003C070000}"/>
    <cellStyle name="Dezi 3_-" xfId="1854" xr:uid="{00000000-0005-0000-0000-00003D070000}"/>
    <cellStyle name="Dezimal [0]_Ausdruck RUND (D)" xfId="1855" xr:uid="{00000000-0005-0000-0000-00003E070000}"/>
    <cellStyle name="Dezimal_Ausdruck RUND (D)" xfId="1856" xr:uid="{00000000-0005-0000-0000-00003F070000}"/>
    <cellStyle name="Dollar (zero dec)" xfId="1857" xr:uid="{00000000-0005-0000-0000-000040070000}"/>
    <cellStyle name="Enter Currency (0)" xfId="1858" xr:uid="{00000000-0005-0000-0000-000041070000}"/>
    <cellStyle name="Enter Currency (2)" xfId="1859" xr:uid="{00000000-0005-0000-0000-000042070000}"/>
    <cellStyle name="Enter Units (0)" xfId="1860" xr:uid="{00000000-0005-0000-0000-000043070000}"/>
    <cellStyle name="Enter Units (1)" xfId="1861" xr:uid="{00000000-0005-0000-0000-000044070000}"/>
    <cellStyle name="Enter Units (2)" xfId="1862" xr:uid="{00000000-0005-0000-0000-000045070000}"/>
    <cellStyle name="Entered" xfId="1863" xr:uid="{00000000-0005-0000-0000-000046070000}"/>
    <cellStyle name="Euro" xfId="1864" xr:uid="{00000000-0005-0000-0000-000047070000}"/>
    <cellStyle name="F2" xfId="1865" xr:uid="{00000000-0005-0000-0000-000048070000}"/>
    <cellStyle name="F3" xfId="1866" xr:uid="{00000000-0005-0000-0000-000049070000}"/>
    <cellStyle name="F4" xfId="1867" xr:uid="{00000000-0005-0000-0000-00004A070000}"/>
    <cellStyle name="F5" xfId="1868" xr:uid="{00000000-0005-0000-0000-00004B070000}"/>
    <cellStyle name="F6" xfId="1869" xr:uid="{00000000-0005-0000-0000-00004C070000}"/>
    <cellStyle name="F7" xfId="1870" xr:uid="{00000000-0005-0000-0000-00004D070000}"/>
    <cellStyle name="F8" xfId="1871" xr:uid="{00000000-0005-0000-0000-00004E070000}"/>
    <cellStyle name="Fixed" xfId="1872" xr:uid="{00000000-0005-0000-0000-00004F070000}"/>
    <cellStyle name="Followed Hyperlink" xfId="1873" xr:uid="{00000000-0005-0000-0000-000050070000}"/>
    <cellStyle name="Fr. +0_-" xfId="1874" xr:uid="{00000000-0005-0000-0000-000051070000}"/>
    <cellStyle name="Fr. 0_-" xfId="1875" xr:uid="{00000000-0005-0000-0000-000052070000}"/>
    <cellStyle name="Fr. 2_-" xfId="1876" xr:uid="{00000000-0005-0000-0000-000053070000}"/>
    <cellStyle name="G/표준" xfId="1877" xr:uid="{00000000-0005-0000-0000-000054070000}"/>
    <cellStyle name="G10" xfId="1878" xr:uid="{00000000-0005-0000-0000-000055070000}"/>
    <cellStyle name="Grey" xfId="1879" xr:uid="{00000000-0005-0000-0000-000056070000}"/>
    <cellStyle name="H1" xfId="1880" xr:uid="{00000000-0005-0000-0000-000057070000}"/>
    <cellStyle name="H2" xfId="1881" xr:uid="{00000000-0005-0000-0000-000058070000}"/>
    <cellStyle name="head" xfId="1882" xr:uid="{00000000-0005-0000-0000-000059070000}"/>
    <cellStyle name="head 1" xfId="1883" xr:uid="{00000000-0005-0000-0000-00005A070000}"/>
    <cellStyle name="head 1-1" xfId="1884" xr:uid="{00000000-0005-0000-0000-00005B070000}"/>
    <cellStyle name="HEADER" xfId="1885" xr:uid="{00000000-0005-0000-0000-00005C070000}"/>
    <cellStyle name="Header1" xfId="1886" xr:uid="{00000000-0005-0000-0000-00005D070000}"/>
    <cellStyle name="Header2" xfId="1887" xr:uid="{00000000-0005-0000-0000-00005E070000}"/>
    <cellStyle name="Heading 1" xfId="1888" xr:uid="{00000000-0005-0000-0000-00005F070000}"/>
    <cellStyle name="Heading 2" xfId="1889" xr:uid="{00000000-0005-0000-0000-000060070000}"/>
    <cellStyle name="Heading1" xfId="1890" xr:uid="{00000000-0005-0000-0000-000061070000}"/>
    <cellStyle name="Heading2" xfId="1891" xr:uid="{00000000-0005-0000-0000-000062070000}"/>
    <cellStyle name="HEADINGS" xfId="1892" xr:uid="{00000000-0005-0000-0000-000063070000}"/>
    <cellStyle name="HEADINGSTOP" xfId="1893" xr:uid="{00000000-0005-0000-0000-000064070000}"/>
    <cellStyle name="Helv8_PFD4.XLS" xfId="1894" xr:uid="{00000000-0005-0000-0000-000065070000}"/>
    <cellStyle name="HIGHLIGHT" xfId="1895" xr:uid="{00000000-0005-0000-0000-000066070000}"/>
    <cellStyle name="Hyperlink" xfId="1896" xr:uid="{00000000-0005-0000-0000-000067070000}"/>
    <cellStyle name="Input [yellow]" xfId="1897" xr:uid="{00000000-0005-0000-0000-000068070000}"/>
    <cellStyle name="IP" xfId="1898" xr:uid="{00000000-0005-0000-0000-000069070000}"/>
    <cellStyle name="Komma [0]_BINV" xfId="1899" xr:uid="{00000000-0005-0000-0000-00006A070000}"/>
    <cellStyle name="Komma_BINV" xfId="1900" xr:uid="{00000000-0005-0000-0000-00006B070000}"/>
    <cellStyle name="Link Currency (0)" xfId="1901" xr:uid="{00000000-0005-0000-0000-00006C070000}"/>
    <cellStyle name="Link Currency (2)" xfId="1902" xr:uid="{00000000-0005-0000-0000-00006D070000}"/>
    <cellStyle name="Link Units (0)" xfId="1903" xr:uid="{00000000-0005-0000-0000-00006E070000}"/>
    <cellStyle name="Link Units (1)" xfId="1904" xr:uid="{00000000-0005-0000-0000-00006F070000}"/>
    <cellStyle name="Link Units (2)" xfId="1905" xr:uid="{00000000-0005-0000-0000-000070070000}"/>
    <cellStyle name="Midtitle" xfId="1906" xr:uid="{00000000-0005-0000-0000-000071070000}"/>
    <cellStyle name="Miglia - Stile1" xfId="1907" xr:uid="{00000000-0005-0000-0000-000072070000}"/>
    <cellStyle name="Miglia - Stile2" xfId="1908" xr:uid="{00000000-0005-0000-0000-000073070000}"/>
    <cellStyle name="Miglia - Stile3" xfId="1909" xr:uid="{00000000-0005-0000-0000-000074070000}"/>
    <cellStyle name="Miglia - Stile4" xfId="1910" xr:uid="{00000000-0005-0000-0000-000075070000}"/>
    <cellStyle name="Miglia - Stile5" xfId="1911" xr:uid="{00000000-0005-0000-0000-000076070000}"/>
    <cellStyle name="Milliers [0]_Arabian Spec" xfId="1912" xr:uid="{00000000-0005-0000-0000-000077070000}"/>
    <cellStyle name="Milliers_Arabian Spec" xfId="1913" xr:uid="{00000000-0005-0000-0000-000078070000}"/>
    <cellStyle name="Model" xfId="1914" xr:uid="{00000000-0005-0000-0000-000079070000}"/>
    <cellStyle name="Mon?aire [0]_Arabian Spec" xfId="1915" xr:uid="{00000000-0005-0000-0000-00007A070000}"/>
    <cellStyle name="Mon?aire_Arabian Spec" xfId="1916" xr:uid="{00000000-0005-0000-0000-00007B070000}"/>
    <cellStyle name="nego report" xfId="1917" xr:uid="{00000000-0005-0000-0000-00007C070000}"/>
    <cellStyle name="no dec" xfId="1918" xr:uid="{00000000-0005-0000-0000-00007D070000}"/>
    <cellStyle name="nohs" xfId="1919" xr:uid="{00000000-0005-0000-0000-00007E070000}"/>
    <cellStyle name="normal" xfId="1920" xr:uid="{00000000-0005-0000-0000-00007F070000}"/>
    <cellStyle name="Normal - Stile6" xfId="1921" xr:uid="{00000000-0005-0000-0000-000080070000}"/>
    <cellStyle name="Normal - Stile7" xfId="1922" xr:uid="{00000000-0005-0000-0000-000081070000}"/>
    <cellStyle name="Normal - Stile8" xfId="1923" xr:uid="{00000000-0005-0000-0000-000082070000}"/>
    <cellStyle name="Normal - Style1" xfId="1924" xr:uid="{00000000-0005-0000-0000-000083070000}"/>
    <cellStyle name="Normal - Style2" xfId="1925" xr:uid="{00000000-0005-0000-0000-000084070000}"/>
    <cellStyle name="Normal - Style3" xfId="1926" xr:uid="{00000000-0005-0000-0000-000085070000}"/>
    <cellStyle name="Normal - Style4" xfId="1927" xr:uid="{00000000-0005-0000-0000-000086070000}"/>
    <cellStyle name="Normal - Style5" xfId="1928" xr:uid="{00000000-0005-0000-0000-000087070000}"/>
    <cellStyle name="Normal - Style6" xfId="1929" xr:uid="{00000000-0005-0000-0000-000088070000}"/>
    <cellStyle name="Normal - Style7" xfId="1930" xr:uid="{00000000-0005-0000-0000-000089070000}"/>
    <cellStyle name="Normal - Style8" xfId="1931" xr:uid="{00000000-0005-0000-0000-00008A070000}"/>
    <cellStyle name="Normal - 유형1" xfId="1932" xr:uid="{00000000-0005-0000-0000-00008B070000}"/>
    <cellStyle name="Normal_ SG&amp;A Bridge" xfId="1933" xr:uid="{00000000-0005-0000-0000-00008C070000}"/>
    <cellStyle name="N䁯rmal_MCOE Summary (5)_98선급금" xfId="1934" xr:uid="{00000000-0005-0000-0000-00008D070000}"/>
    <cellStyle name="Œ…?æ맖?e [0.00]_guyan" xfId="1935" xr:uid="{00000000-0005-0000-0000-00008E070000}"/>
    <cellStyle name="Œ…?æ맖?e_guyan" xfId="1936" xr:uid="{00000000-0005-0000-0000-00008F070000}"/>
    <cellStyle name="oft Excel]_x000d__x000a_Comment=The open=/f lines load custom functions into the Paste Function list._x000d__x000a_Maximized=1_x000d__x000a_AutoFormat=" xfId="1937" xr:uid="{00000000-0005-0000-0000-000090070000}"/>
    <cellStyle name="oft Excel]_x000d__x000a_Comment=The open=/f lines load custom functions into the Paste Function list._x000d__x000a_Maximized=3_x000d__x000a_AutoFormat=" xfId="1938" xr:uid="{00000000-0005-0000-0000-000091070000}"/>
    <cellStyle name="Ohne F" xfId="1939" xr:uid="{00000000-0005-0000-0000-000092070000}"/>
    <cellStyle name="Option" xfId="1940" xr:uid="{00000000-0005-0000-0000-000093070000}"/>
    <cellStyle name="per.style" xfId="1941" xr:uid="{00000000-0005-0000-0000-000094070000}"/>
    <cellStyle name="Percent" xfId="1942" xr:uid="{00000000-0005-0000-0000-000095070000}"/>
    <cellStyle name="Percent (0)" xfId="1943" xr:uid="{00000000-0005-0000-0000-000096070000}"/>
    <cellStyle name="Percent [0]" xfId="1944" xr:uid="{00000000-0005-0000-0000-000097070000}"/>
    <cellStyle name="Percent [00]" xfId="1945" xr:uid="{00000000-0005-0000-0000-000098070000}"/>
    <cellStyle name="Percent [2]" xfId="1946" xr:uid="{00000000-0005-0000-0000-000099070000}"/>
    <cellStyle name="Percent_#6 Temps &amp; Contractors" xfId="1947" xr:uid="{00000000-0005-0000-0000-00009A070000}"/>
    <cellStyle name="PrePop Currency (0)" xfId="1948" xr:uid="{00000000-0005-0000-0000-00009B070000}"/>
    <cellStyle name="PrePop Currency (2)" xfId="1949" xr:uid="{00000000-0005-0000-0000-00009C070000}"/>
    <cellStyle name="PrePop Units (0)" xfId="1950" xr:uid="{00000000-0005-0000-0000-00009D070000}"/>
    <cellStyle name="PrePop Units (1)" xfId="1951" xr:uid="{00000000-0005-0000-0000-00009E070000}"/>
    <cellStyle name="PrePop Units (2)" xfId="1952" xr:uid="{00000000-0005-0000-0000-00009F070000}"/>
    <cellStyle name="PRICE2" xfId="1953" xr:uid="{00000000-0005-0000-0000-0000A0070000}"/>
    <cellStyle name="Procent_BINV" xfId="1954" xr:uid="{00000000-0005-0000-0000-0000A1070000}"/>
    <cellStyle name="regstoresfromspecstores" xfId="1955" xr:uid="{00000000-0005-0000-0000-0000A2070000}"/>
    <cellStyle name="Regular Type" xfId="1956" xr:uid="{00000000-0005-0000-0000-0000A3070000}"/>
    <cellStyle name="RevList" xfId="1957" xr:uid="{00000000-0005-0000-0000-0000A4070000}"/>
    <cellStyle name="s]_x000d__x000a_run=c:\Hedgehog\app31.exe_x000d__x000a_spooler=yes_x000d__x000a_load=_x000d__x000a_run=_x000d__x000a_Beep=yes_x000d__x000a_NullPort=None_x000d__x000a_BorderWidth=3_x000d__x000a_CursorBlinkRate=530_x000d__x000a_D" xfId="1958" xr:uid="{00000000-0005-0000-0000-0000A5070000}"/>
    <cellStyle name="sbt2" xfId="1959" xr:uid="{00000000-0005-0000-0000-0000A6070000}"/>
    <cellStyle name="setup" xfId="1960" xr:uid="{00000000-0005-0000-0000-0000A7070000}"/>
    <cellStyle name="SHADEDSTORES" xfId="1961" xr:uid="{00000000-0005-0000-0000-0000A8070000}"/>
    <cellStyle name="Small Heading" xfId="1962" xr:uid="{00000000-0005-0000-0000-0000A9070000}"/>
    <cellStyle name="specstores" xfId="1963" xr:uid="{00000000-0005-0000-0000-0000AA070000}"/>
    <cellStyle name="Standaard_BINV" xfId="1964" xr:uid="{00000000-0005-0000-0000-0000AB070000}"/>
    <cellStyle name="STANDARD" xfId="1965" xr:uid="{00000000-0005-0000-0000-0000AC070000}"/>
    <cellStyle name="STD" xfId="1966" xr:uid="{00000000-0005-0000-0000-0000AD070000}"/>
    <cellStyle name="Sub" xfId="1967" xr:uid="{00000000-0005-0000-0000-0000AE070000}"/>
    <cellStyle name="subhead" xfId="1968" xr:uid="{00000000-0005-0000-0000-0000AF070000}"/>
    <cellStyle name="subt1" xfId="1969" xr:uid="{00000000-0005-0000-0000-0000B0070000}"/>
    <cellStyle name="Subtotal" xfId="1970" xr:uid="{00000000-0005-0000-0000-0000B1070000}"/>
    <cellStyle name="T.M.JJ_" xfId="1971" xr:uid="{00000000-0005-0000-0000-0000B2070000}"/>
    <cellStyle name="T.M.JJJJ_" xfId="1972" xr:uid="{00000000-0005-0000-0000-0000B3070000}"/>
    <cellStyle name="testtitle" xfId="1973" xr:uid="{00000000-0005-0000-0000-0000B4070000}"/>
    <cellStyle name="Text Indent A" xfId="1974" xr:uid="{00000000-0005-0000-0000-0000B5070000}"/>
    <cellStyle name="Text Indent B" xfId="1975" xr:uid="{00000000-0005-0000-0000-0000B6070000}"/>
    <cellStyle name="Text Indent C" xfId="1976" xr:uid="{00000000-0005-0000-0000-0000B7070000}"/>
    <cellStyle name="þ?b?þ?b?þ?b?þ?b?þ?b?þ?b?þ?b灌þ?b?þ?&lt;?b?þ?b濬þ?b?þ?b?þ昰_x0018_?þ????_x0008_" xfId="1977" xr:uid="{00000000-0005-0000-0000-0000B8070000}"/>
    <cellStyle name="þ൚b⍼þ൪b⎨þൺb⏜þඊb␌þකb濰þඪb瀠þයb灌þ්b炈þ宐&lt;෢b濈þෲb濬þขb瀐þฒb瀰þ昰_x0018_⋸þ㤕䰀ጤܕ_x0008_" xfId="1978" xr:uid="{00000000-0005-0000-0000-0000B9070000}"/>
    <cellStyle name="Title" xfId="1979" xr:uid="{00000000-0005-0000-0000-0000BA070000}"/>
    <cellStyle name="title [1]" xfId="1980" xr:uid="{00000000-0005-0000-0000-0000BB070000}"/>
    <cellStyle name="title [2]" xfId="1981" xr:uid="{00000000-0005-0000-0000-0000BC070000}"/>
    <cellStyle name="Title_구덕터널배전반설치" xfId="1982" xr:uid="{00000000-0005-0000-0000-0000BD070000}"/>
    <cellStyle name="Title2" xfId="1983" xr:uid="{00000000-0005-0000-0000-0000BE070000}"/>
    <cellStyle name="Total" xfId="1984" xr:uid="{00000000-0005-0000-0000-0000BF070000}"/>
    <cellStyle name="Uhrzeit_" xfId="1985" xr:uid="{00000000-0005-0000-0000-0000C0070000}"/>
    <cellStyle name="UM" xfId="1986" xr:uid="{00000000-0005-0000-0000-0000C1070000}"/>
    <cellStyle name="Unit" xfId="1987" xr:uid="{00000000-0005-0000-0000-0000C2070000}"/>
    <cellStyle name="Unprot" xfId="1988" xr:uid="{00000000-0005-0000-0000-0000C3070000}"/>
    <cellStyle name="Unprot$" xfId="1989" xr:uid="{00000000-0005-0000-0000-0000C4070000}"/>
    <cellStyle name="Unprot_구덕터널배전반설치" xfId="1990" xr:uid="{00000000-0005-0000-0000-0000C5070000}"/>
    <cellStyle name="Unprotect" xfId="1991" xr:uid="{00000000-0005-0000-0000-0000C6070000}"/>
    <cellStyle name="Valuta [0]_BINV" xfId="1992" xr:uid="{00000000-0005-0000-0000-0000C7070000}"/>
    <cellStyle name="Valuta_BINV" xfId="1993" xr:uid="{00000000-0005-0000-0000-0000C8070000}"/>
    <cellStyle name="W?rung [0]_Ausdruck RUND (D)" xfId="1994" xr:uid="{00000000-0005-0000-0000-0000C9070000}"/>
    <cellStyle name="W?rung_Ausdruck RUND (D)" xfId="1995" xr:uid="{00000000-0005-0000-0000-0000CA070000}"/>
    <cellStyle name="Währung [0]_TRAHOURS" xfId="1996" xr:uid="{00000000-0005-0000-0000-0000CB070000}"/>
    <cellStyle name="Währung_TRAHOURS" xfId="1997" xr:uid="{00000000-0005-0000-0000-0000CC070000}"/>
    <cellStyle name="YONG " xfId="1998" xr:uid="{00000000-0005-0000-0000-0000CD070000}"/>
    <cellStyle name="μU¿¡ ¿A´A CIAIÆU¸μAⓒ" xfId="1999" xr:uid="{00000000-0005-0000-0000-0000CE070000}"/>
    <cellStyle name="ハイパーリンク" xfId="2000" xr:uid="{00000000-0005-0000-0000-0000CF070000}"/>
    <cellStyle name="|?ドE" xfId="2001" xr:uid="{00000000-0005-0000-0000-0000D0070000}"/>
    <cellStyle name="견적" xfId="2002" xr:uid="{00000000-0005-0000-0000-0000D1070000}"/>
    <cellStyle name="고정소숫점" xfId="2003" xr:uid="{00000000-0005-0000-0000-0000D2070000}"/>
    <cellStyle name="고정출력1" xfId="2004" xr:uid="{00000000-0005-0000-0000-0000D3070000}"/>
    <cellStyle name="고정출력2" xfId="2005" xr:uid="{00000000-0005-0000-0000-0000D4070000}"/>
    <cellStyle name="공백" xfId="2006" xr:uid="{00000000-0005-0000-0000-0000D5070000}"/>
    <cellStyle name="공백1" xfId="2007" xr:uid="{00000000-0005-0000-0000-0000D6070000}"/>
    <cellStyle name="공백1수" xfId="2008" xr:uid="{00000000-0005-0000-0000-0000D7070000}"/>
    <cellStyle name="공정제목" xfId="2009" xr:uid="{00000000-0005-0000-0000-0000D8070000}"/>
    <cellStyle name="금액" xfId="2010" xr:uid="{00000000-0005-0000-0000-0000D9070000}"/>
    <cellStyle name="기계" xfId="2011" xr:uid="{00000000-0005-0000-0000-0000DA070000}"/>
    <cellStyle name="날짜" xfId="2012" xr:uid="{00000000-0005-0000-0000-0000DB070000}"/>
    <cellStyle name="내역" xfId="2013" xr:uid="{00000000-0005-0000-0000-0000DC070000}"/>
    <cellStyle name="내역서" xfId="2014" xr:uid="{00000000-0005-0000-0000-0000DD070000}"/>
    <cellStyle name="단위" xfId="2015" xr:uid="{00000000-0005-0000-0000-0000DE070000}"/>
    <cellStyle name="단위(원)" xfId="2016" xr:uid="{00000000-0005-0000-0000-0000DF070000}"/>
    <cellStyle name="단위_계약내역서(동구청사)" xfId="2017" xr:uid="{00000000-0005-0000-0000-0000E0070000}"/>
    <cellStyle name="달러" xfId="2018" xr:uid="{00000000-0005-0000-0000-0000E1070000}"/>
    <cellStyle name="대기" xfId="2019" xr:uid="{00000000-0005-0000-0000-0000E2070000}"/>
    <cellStyle name="㼿" xfId="2020" xr:uid="{00000000-0005-0000-0000-0000E3070000}"/>
    <cellStyle name="㼿?" xfId="2021" xr:uid="{00000000-0005-0000-0000-0000E4070000}"/>
    <cellStyle name="㼿㼿" xfId="2022" xr:uid="{00000000-0005-0000-0000-0000E5070000}"/>
    <cellStyle name="㼿㼿?" xfId="2023" xr:uid="{00000000-0005-0000-0000-0000E6070000}"/>
    <cellStyle name="㼿㼿㼿" xfId="2024" xr:uid="{00000000-0005-0000-0000-0000E7070000}"/>
    <cellStyle name="㼿㼿㼿㼿㼿" xfId="2025" xr:uid="{00000000-0005-0000-0000-0000E8070000}"/>
    <cellStyle name="뒤에 오는 하이퍼링크" xfId="2026" xr:uid="{00000000-0005-0000-0000-0000E9070000}"/>
    <cellStyle name="똿떓죶Ø괻 [0.00]_PRODUCT DETAIL Q1" xfId="2027" xr:uid="{00000000-0005-0000-0000-0000EA070000}"/>
    <cellStyle name="똿떓죶Ø괻_PRODUCT DETAIL Q1" xfId="2028" xr:uid="{00000000-0005-0000-0000-0000EB070000}"/>
    <cellStyle name="똿뗦먛귟 [0.00]_laroux" xfId="2029" xr:uid="{00000000-0005-0000-0000-0000EC070000}"/>
    <cellStyle name="똿뗦먛귟_laroux" xfId="2030" xr:uid="{00000000-0005-0000-0000-0000ED070000}"/>
    <cellStyle name="묮뎋 [0.00]_PRODUCT DETAIL Q1" xfId="2031" xr:uid="{00000000-0005-0000-0000-0000EE070000}"/>
    <cellStyle name="묮뎋_PRODUCT DETAIL Q1" xfId="2032" xr:uid="{00000000-0005-0000-0000-0000EF070000}"/>
    <cellStyle name="믅됞 [0.00]_laroux" xfId="2033" xr:uid="{00000000-0005-0000-0000-0000F0070000}"/>
    <cellStyle name="믅됞_laroux" xfId="2034" xr:uid="{00000000-0005-0000-0000-0000F1070000}"/>
    <cellStyle name="배분" xfId="2035" xr:uid="{00000000-0005-0000-0000-0000F2070000}"/>
    <cellStyle name="백" xfId="2036" xr:uid="{00000000-0005-0000-0000-0000F3070000}"/>
    <cellStyle name="백분율 [△1]" xfId="2037" xr:uid="{00000000-0005-0000-0000-0000F4070000}"/>
    <cellStyle name="백분율 [△2]" xfId="2038" xr:uid="{00000000-0005-0000-0000-0000F5070000}"/>
    <cellStyle name="백분율 [0]" xfId="2039" xr:uid="{00000000-0005-0000-0000-0000F6070000}"/>
    <cellStyle name="백분율 [2]" xfId="2040" xr:uid="{00000000-0005-0000-0000-0000F7070000}"/>
    <cellStyle name="백분율 2" xfId="2041" xr:uid="{00000000-0005-0000-0000-0000F8070000}"/>
    <cellStyle name="백분율［△1］" xfId="2042" xr:uid="{00000000-0005-0000-0000-0000F9070000}"/>
    <cellStyle name="백분율［△2］" xfId="2043" xr:uid="{00000000-0005-0000-0000-0000FA070000}"/>
    <cellStyle name="분수" xfId="2044" xr:uid="{00000000-0005-0000-0000-0000FB070000}"/>
    <cellStyle name="뷭?" xfId="2045" xr:uid="{00000000-0005-0000-0000-0000FC070000}"/>
    <cellStyle name="빨강" xfId="2046" xr:uid="{00000000-0005-0000-0000-0000FD070000}"/>
    <cellStyle name="선택영역의 가운데로" xfId="2047" xr:uid="{00000000-0005-0000-0000-0000FE070000}"/>
    <cellStyle name="설계서" xfId="2048" xr:uid="{00000000-0005-0000-0000-0000FF070000}"/>
    <cellStyle name="설계서 2" xfId="2049" xr:uid="{00000000-0005-0000-0000-000000080000}"/>
    <cellStyle name="설계서_2009년 보완 감시,제어장치 설계서_Rev1(7-2)" xfId="2050" xr:uid="{00000000-0005-0000-0000-000001080000}"/>
    <cellStyle name="설계서-내용" xfId="2051" xr:uid="{00000000-0005-0000-0000-000002080000}"/>
    <cellStyle name="설계서-내용-소수점" xfId="2052" xr:uid="{00000000-0005-0000-0000-000003080000}"/>
    <cellStyle name="설계서-내용-우" xfId="2053" xr:uid="{00000000-0005-0000-0000-000004080000}"/>
    <cellStyle name="설계서-내용-좌" xfId="2054" xr:uid="{00000000-0005-0000-0000-000005080000}"/>
    <cellStyle name="설계서-소제목" xfId="2055" xr:uid="{00000000-0005-0000-0000-000006080000}"/>
    <cellStyle name="설계서-타이틀" xfId="2056" xr:uid="{00000000-0005-0000-0000-000007080000}"/>
    <cellStyle name="설계서-항목" xfId="2057" xr:uid="{00000000-0005-0000-0000-000008080000}"/>
    <cellStyle name="소수" xfId="2058" xr:uid="{00000000-0005-0000-0000-000009080000}"/>
    <cellStyle name="소수3" xfId="2059" xr:uid="{00000000-0005-0000-0000-00000A080000}"/>
    <cellStyle name="소수4" xfId="2060" xr:uid="{00000000-0005-0000-0000-00000B080000}"/>
    <cellStyle name="소수점" xfId="2061" xr:uid="{00000000-0005-0000-0000-00000C080000}"/>
    <cellStyle name="수당" xfId="2062" xr:uid="{00000000-0005-0000-0000-00000D080000}"/>
    <cellStyle name="수당2" xfId="2063" xr:uid="{00000000-0005-0000-0000-00000E080000}"/>
    <cellStyle name="수량" xfId="2064" xr:uid="{00000000-0005-0000-0000-00000F080000}"/>
    <cellStyle name="수산" xfId="2065" xr:uid="{00000000-0005-0000-0000-000010080000}"/>
    <cellStyle name="숫자(R)" xfId="2066" xr:uid="{00000000-0005-0000-0000-000011080000}"/>
    <cellStyle name="쉼표 [0]" xfId="2067" builtinId="6"/>
    <cellStyle name="쉼표 [0] 2" xfId="2068" xr:uid="{00000000-0005-0000-0000-000013080000}"/>
    <cellStyle name="쉼표 [0] 2 2" xfId="2069" xr:uid="{00000000-0005-0000-0000-000014080000}"/>
    <cellStyle name="쉼표 [0] 2 2 2" xfId="2070" xr:uid="{00000000-0005-0000-0000-000015080000}"/>
    <cellStyle name="쉼표 [0] 2 2 4" xfId="2319" xr:uid="{D52F4384-E0DB-4A69-B898-D3AA3290A580}"/>
    <cellStyle name="쉼표 [0] 2_중앙관리시스템 시설개선(계약)" xfId="2071" xr:uid="{00000000-0005-0000-0000-000016080000}"/>
    <cellStyle name="쉼표 [0] 3" xfId="2072" xr:uid="{00000000-0005-0000-0000-000017080000}"/>
    <cellStyle name="쉼표 [0] 4" xfId="2073" xr:uid="{00000000-0005-0000-0000-000018080000}"/>
    <cellStyle name="쉼표 [0] 5" xfId="2074" xr:uid="{00000000-0005-0000-0000-000019080000}"/>
    <cellStyle name="쉼표 [0] 6" xfId="2310" xr:uid="{00000000-0005-0000-0000-00001A080000}"/>
    <cellStyle name="쉼표 [0] 7" xfId="2317" xr:uid="{1A2EEABC-C510-4D4C-B7E8-7A0BC46ECD92}"/>
    <cellStyle name="쉼표 [0]_(동천환경개선)설계서_060901" xfId="2075" xr:uid="{00000000-0005-0000-0000-00001C080000}"/>
    <cellStyle name="쉼표 [0]_(생초)내역서1211 2" xfId="2076" xr:uid="{00000000-0005-0000-0000-00001D080000}"/>
    <cellStyle name="쉼표 [0]_(언양-삼동)전기내역서" xfId="2318" xr:uid="{E9E9D61C-F2B4-45D7-A6A2-F78BC6A77395}"/>
    <cellStyle name="쉼표 [0]_관급내역서" xfId="2313" xr:uid="{84A0B709-3C7C-433B-83EA-CD24C45219EC}"/>
    <cellStyle name="스타일 1" xfId="2077" xr:uid="{00000000-0005-0000-0000-000020080000}"/>
    <cellStyle name="스타일 10" xfId="2078" xr:uid="{00000000-0005-0000-0000-000021080000}"/>
    <cellStyle name="스타일 11" xfId="2079" xr:uid="{00000000-0005-0000-0000-000022080000}"/>
    <cellStyle name="스타일 12" xfId="2080" xr:uid="{00000000-0005-0000-0000-000023080000}"/>
    <cellStyle name="스타일 13" xfId="2081" xr:uid="{00000000-0005-0000-0000-000024080000}"/>
    <cellStyle name="스타일 14" xfId="2082" xr:uid="{00000000-0005-0000-0000-000025080000}"/>
    <cellStyle name="스타일 15" xfId="2083" xr:uid="{00000000-0005-0000-0000-000026080000}"/>
    <cellStyle name="스타일 2" xfId="2084" xr:uid="{00000000-0005-0000-0000-000027080000}"/>
    <cellStyle name="스타일 3" xfId="2085" xr:uid="{00000000-0005-0000-0000-000028080000}"/>
    <cellStyle name="스타일 4" xfId="2086" xr:uid="{00000000-0005-0000-0000-000029080000}"/>
    <cellStyle name="스타일 5" xfId="2087" xr:uid="{00000000-0005-0000-0000-00002A080000}"/>
    <cellStyle name="스타일 6" xfId="2088" xr:uid="{00000000-0005-0000-0000-00002B080000}"/>
    <cellStyle name="스타일 7" xfId="2089" xr:uid="{00000000-0005-0000-0000-00002C080000}"/>
    <cellStyle name="스타일 8" xfId="2090" xr:uid="{00000000-0005-0000-0000-00002D080000}"/>
    <cellStyle name="스타일 9" xfId="2091" xr:uid="{00000000-0005-0000-0000-00002E080000}"/>
    <cellStyle name="안건회계법인" xfId="2092" xr:uid="{00000000-0005-0000-0000-00002F080000}"/>
    <cellStyle name="연결" xfId="2093" xr:uid="{00000000-0005-0000-0000-000030080000}"/>
    <cellStyle name="연결번호" xfId="2094" xr:uid="{00000000-0005-0000-0000-000031080000}"/>
    <cellStyle name="연결전환2" xfId="2095" xr:uid="{00000000-0005-0000-0000-000032080000}"/>
    <cellStyle name="연결전환3" xfId="2096" xr:uid="{00000000-0005-0000-0000-000033080000}"/>
    <cellStyle name="열어본 하이퍼링크" xfId="2097" xr:uid="{00000000-0005-0000-0000-000034080000}"/>
    <cellStyle name="옛체" xfId="2098" xr:uid="{00000000-0005-0000-0000-000035080000}"/>
    <cellStyle name="원" xfId="2099" xr:uid="{00000000-0005-0000-0000-000036080000}"/>
    <cellStyle name="원_(길천일반)조도계산서080728" xfId="2100" xr:uid="{00000000-0005-0000-0000-000037080000}"/>
    <cellStyle name="원_(조도계산서)-080226" xfId="2101" xr:uid="{00000000-0005-0000-0000-000038080000}"/>
    <cellStyle name="원_(조도계산서_잔여분)-080508" xfId="2102" xr:uid="{00000000-0005-0000-0000-000039080000}"/>
    <cellStyle name="원_(조도계산서_총괄)-080508" xfId="2103" xr:uid="{00000000-0005-0000-0000-00003A080000}"/>
    <cellStyle name="원_(축산폐수)내역서-070714" xfId="2104" xr:uid="{00000000-0005-0000-0000-00003B080000}"/>
    <cellStyle name="원_0008금감원통합감독검사정보시스템" xfId="2105" xr:uid="{00000000-0005-0000-0000-00003C080000}"/>
    <cellStyle name="원_0009김포공항LED교체공사(광일)" xfId="2106" xr:uid="{00000000-0005-0000-0000-00003D080000}"/>
    <cellStyle name="원_0011KIST소각설비제작설치" xfId="2107" xr:uid="{00000000-0005-0000-0000-00003E080000}"/>
    <cellStyle name="원_0011긴급전화기정산(99년형광일)" xfId="2108" xr:uid="{00000000-0005-0000-0000-00003F080000}"/>
    <cellStyle name="원_0011부산종합경기장전광판" xfId="2109" xr:uid="{00000000-0005-0000-0000-000040080000}"/>
    <cellStyle name="원_0012문화유적지표석제작설치" xfId="2110" xr:uid="{00000000-0005-0000-0000-000041080000}"/>
    <cellStyle name="원_0102국제조명신공항분수조명" xfId="2111" xr:uid="{00000000-0005-0000-0000-000042080000}"/>
    <cellStyle name="원_0103회전식현수막게시대제작설치" xfId="2112" xr:uid="{00000000-0005-0000-0000-000043080000}"/>
    <cellStyle name="원_0104포항시침출수처리시스템" xfId="2113" xr:uid="{00000000-0005-0000-0000-000044080000}"/>
    <cellStyle name="원_0105담배자판기개조원가" xfId="2114" xr:uid="{00000000-0005-0000-0000-000045080000}"/>
    <cellStyle name="원_0106LG인버터냉난방기제작-1" xfId="2115" xr:uid="{00000000-0005-0000-0000-000046080000}"/>
    <cellStyle name="원_0107광전송장비구매설치" xfId="2116" xr:uid="{00000000-0005-0000-0000-000047080000}"/>
    <cellStyle name="원_0107도공IBS설비SW부문(참조)" xfId="2117" xr:uid="{00000000-0005-0000-0000-000048080000}"/>
    <cellStyle name="원_0107문화재복원용목재-8월6일" xfId="2118" xr:uid="{00000000-0005-0000-0000-000049080000}"/>
    <cellStyle name="원_0107포천영중수배전반(제조,설치)" xfId="2119" xr:uid="{00000000-0005-0000-0000-00004A080000}"/>
    <cellStyle name="원_0108농기반미곡건조기제작설치" xfId="2120" xr:uid="{00000000-0005-0000-0000-00004B080000}"/>
    <cellStyle name="원_0108담배인삼공사영업춘추복" xfId="2121" xr:uid="{00000000-0005-0000-0000-00004C080000}"/>
    <cellStyle name="원_0108한국전기교통-LED교통신호등((원본))" xfId="2122" xr:uid="{00000000-0005-0000-0000-00004D080000}"/>
    <cellStyle name="원_0111해양수산부등명기제작" xfId="2123" xr:uid="{00000000-0005-0000-0000-00004E080000}"/>
    <cellStyle name="원_0111핸디소프트-전자표준문서시스템" xfId="2124" xr:uid="{00000000-0005-0000-0000-00004F080000}"/>
    <cellStyle name="원_0112금감원사무자동화시스템" xfId="2125" xr:uid="{00000000-0005-0000-0000-000050080000}"/>
    <cellStyle name="원_0112수도권매립지SW원가" xfId="2126" xr:uid="{00000000-0005-0000-0000-000051080000}"/>
    <cellStyle name="원_0112중고원-HRD종합정보망구축(完)" xfId="2127" xr:uid="{00000000-0005-0000-0000-000052080000}"/>
    <cellStyle name="원_0201종합예술회관의자제작설치-1" xfId="2128" xr:uid="{00000000-0005-0000-0000-000053080000}"/>
    <cellStyle name="원_0202마사회근무복" xfId="2129" xr:uid="{00000000-0005-0000-0000-000054080000}"/>
    <cellStyle name="원_0202부경교재-승강칠판" xfId="2130" xr:uid="{00000000-0005-0000-0000-000055080000}"/>
    <cellStyle name="원_0204한국석묘납골함-1규격" xfId="2131" xr:uid="{00000000-0005-0000-0000-000056080000}"/>
    <cellStyle name="원_0206금감원금융정보교환망재구축" xfId="2132" xr:uid="{00000000-0005-0000-0000-000057080000}"/>
    <cellStyle name="원_0206정통부수납장표기기제작설치" xfId="2133" xr:uid="{00000000-0005-0000-0000-000058080000}"/>
    <cellStyle name="원_0207담배인삼공사-담요" xfId="2134" xr:uid="{00000000-0005-0000-0000-000059080000}"/>
    <cellStyle name="원_0208레비텍-다층여과기설계변경" xfId="2135" xr:uid="{00000000-0005-0000-0000-00005A080000}"/>
    <cellStyle name="원_0209이산화염소발생기-설치(50K)" xfId="2136" xr:uid="{00000000-0005-0000-0000-00005B080000}"/>
    <cellStyle name="원_0210현대정보기술-TD이중계" xfId="2137" xr:uid="{00000000-0005-0000-0000-00005C080000}"/>
    <cellStyle name="원_0211조달청-#1대북지원사업정산(1월7일)" xfId="2138" xr:uid="{00000000-0005-0000-0000-00005D080000}"/>
    <cellStyle name="원_0212금감원-법규정보시스템(完)" xfId="2139" xr:uid="{00000000-0005-0000-0000-00005E080000}"/>
    <cellStyle name="원_0301교통방송-CCTV유지보수" xfId="2140" xr:uid="{00000000-0005-0000-0000-00005F080000}"/>
    <cellStyle name="원_0302인천경찰청-무인단속기위탁관리" xfId="2141" xr:uid="{00000000-0005-0000-0000-000060080000}"/>
    <cellStyle name="원_0302조달청-대북지원2차(안성연)" xfId="2142" xr:uid="{00000000-0005-0000-0000-000061080000}"/>
    <cellStyle name="원_0302조달청-대북지원2차(최수현)" xfId="2143" xr:uid="{00000000-0005-0000-0000-000062080000}"/>
    <cellStyle name="원_0302표준문서-쌍용정보통신(신)" xfId="2144" xr:uid="{00000000-0005-0000-0000-000063080000}"/>
    <cellStyle name="원_0304소프트파워-정부표준전자문서시스템" xfId="2145" xr:uid="{00000000-0005-0000-0000-000064080000}"/>
    <cellStyle name="원_0304소프트파워-정부표준전자문서시스템(完)" xfId="2146" xr:uid="{00000000-0005-0000-0000-000065080000}"/>
    <cellStyle name="원_0304철도청-주변환장치-1" xfId="2147" xr:uid="{00000000-0005-0000-0000-000066080000}"/>
    <cellStyle name="원_0305금감원-금융통계정보시스템구축(完)" xfId="2148" xr:uid="{00000000-0005-0000-0000-000067080000}"/>
    <cellStyle name="원_0305제낭조합-면범포지" xfId="2149" xr:uid="{00000000-0005-0000-0000-000068080000}"/>
    <cellStyle name="원_0306제낭공업협동조합-면범포지원단(경비까지)" xfId="2150" xr:uid="{00000000-0005-0000-0000-000069080000}"/>
    <cellStyle name="원_0307경찰청-무인교통단속표준SW개발용역(完)" xfId="2151" xr:uid="{00000000-0005-0000-0000-00006A080000}"/>
    <cellStyle name="원_0308조달청-#8대북지원사업정산" xfId="2152" xr:uid="{00000000-0005-0000-0000-00006B080000}"/>
    <cellStyle name="원_0309두합크린텍-설치원가" xfId="2153" xr:uid="{00000000-0005-0000-0000-00006C080000}"/>
    <cellStyle name="원_0309조달청-#9대북지원사업정산" xfId="2154" xr:uid="{00000000-0005-0000-0000-00006D080000}"/>
    <cellStyle name="원_0310여주상수도-탈수기(유천ENG)" xfId="2155" xr:uid="{00000000-0005-0000-0000-00006E080000}"/>
    <cellStyle name="원_0311대기해양작업시간" xfId="2156" xr:uid="{00000000-0005-0000-0000-00006F080000}"/>
    <cellStyle name="원_0311대기해양중형등명기" xfId="2157" xr:uid="{00000000-0005-0000-0000-000070080000}"/>
    <cellStyle name="원_0312국민체육진흥공단-전기부문" xfId="2158" xr:uid="{00000000-0005-0000-0000-000071080000}"/>
    <cellStyle name="원_0312대기해양-중형등명기제작설치" xfId="2159" xr:uid="{00000000-0005-0000-0000-000072080000}"/>
    <cellStyle name="원_0312라이준-칼라아스콘4규격" xfId="2160" xr:uid="{00000000-0005-0000-0000-000073080000}"/>
    <cellStyle name="원_0401집진기프로그램SW개발비산정" xfId="2161" xr:uid="{00000000-0005-0000-0000-000074080000}"/>
    <cellStyle name="원_0404도로공사-전자지불(SW부문)" xfId="2162" xr:uid="{00000000-0005-0000-0000-000075080000}"/>
    <cellStyle name="원_1-3.단가산출서(중기손료)" xfId="2163" xr:uid="{00000000-0005-0000-0000-000076080000}"/>
    <cellStyle name="원_2001-06조달청신성-한냉지형" xfId="2164" xr:uid="{00000000-0005-0000-0000-000077080000}"/>
    <cellStyle name="원_2002-03경찰대학-졸업식" xfId="2165" xr:uid="{00000000-0005-0000-0000-000078080000}"/>
    <cellStyle name="원_2002-03경찰청-경찰표지장" xfId="2166" xr:uid="{00000000-0005-0000-0000-000079080000}"/>
    <cellStyle name="원_2002-03반디-가로등(열주형)" xfId="2167" xr:uid="{00000000-0005-0000-0000-00007A080000}"/>
    <cellStyle name="원_2002-03신화전자-감지기" xfId="2168" xr:uid="{00000000-0005-0000-0000-00007B080000}"/>
    <cellStyle name="원_2002-04강원랜드-슬러트머신" xfId="2169" xr:uid="{00000000-0005-0000-0000-00007C080000}"/>
    <cellStyle name="원_2002-04메가컴-외주무대" xfId="2170" xr:uid="{00000000-0005-0000-0000-00007D080000}"/>
    <cellStyle name="원_2002-04엘지애드-무대" xfId="2171" xr:uid="{00000000-0005-0000-0000-00007E080000}"/>
    <cellStyle name="원_2002-05강원랜드-슬러트머신(넥스터)" xfId="2172" xr:uid="{00000000-0005-0000-0000-00007F080000}"/>
    <cellStyle name="원_2002-05경기경찰청-냉온수기공사" xfId="2173" xr:uid="{00000000-0005-0000-0000-000080080000}"/>
    <cellStyle name="원_2002-05대통령비서실-카페트" xfId="2174" xr:uid="{00000000-0005-0000-0000-000081080000}"/>
    <cellStyle name="원_2002결과표" xfId="2175" xr:uid="{00000000-0005-0000-0000-000082080000}"/>
    <cellStyle name="원_2002결과표1" xfId="2176" xr:uid="{00000000-0005-0000-0000-000083080000}"/>
    <cellStyle name="원_2003-01정일사-표창5종" xfId="2177" xr:uid="{00000000-0005-0000-0000-000084080000}"/>
    <cellStyle name="원_2009년 보완 감시,제어장치 설계서_Rev1(7-2)" xfId="2178" xr:uid="{00000000-0005-0000-0000-000085080000}"/>
    <cellStyle name="원_Pilot플랜트-계변경" xfId="2179" xr:uid="{00000000-0005-0000-0000-000086080000}"/>
    <cellStyle name="원_Pilot플랜트이전설치-변경최종" xfId="2180" xr:uid="{00000000-0005-0000-0000-000087080000}"/>
    <cellStyle name="원_SW(케이비)" xfId="2181" xr:uid="{00000000-0005-0000-0000-000088080000}"/>
    <cellStyle name="원_간지,목차,페이지,표지" xfId="2182" xr:uid="{00000000-0005-0000-0000-000089080000}"/>
    <cellStyle name="원_경찰청-근무,기동복" xfId="2183" xr:uid="{00000000-0005-0000-0000-00008A080000}"/>
    <cellStyle name="원_공사일반관리비양식" xfId="2184" xr:uid="{00000000-0005-0000-0000-00008B080000}"/>
    <cellStyle name="원_구덕터널배전반설치" xfId="2185" xr:uid="{00000000-0005-0000-0000-00008C080000}"/>
    <cellStyle name="원_금호2양수0101" xfId="2186" xr:uid="{00000000-0005-0000-0000-00008D080000}"/>
    <cellStyle name="원_기초공사" xfId="2187" xr:uid="{00000000-0005-0000-0000-00008E080000}"/>
    <cellStyle name="원_네인텍정보기술-회로카드(수현)" xfId="2188" xr:uid="{00000000-0005-0000-0000-00008F080000}"/>
    <cellStyle name="원_녹산감시제어장치(3개사)-견적서" xfId="2189" xr:uid="{00000000-0005-0000-0000-000090080000}"/>
    <cellStyle name="원_대기해양노무비" xfId="2190" xr:uid="{00000000-0005-0000-0000-000091080000}"/>
    <cellStyle name="원_대북자재8월분" xfId="2191" xr:uid="{00000000-0005-0000-0000-000092080000}"/>
    <cellStyle name="원_대북자재8월분-1" xfId="2192" xr:uid="{00000000-0005-0000-0000-000093080000}"/>
    <cellStyle name="원_도로공사MM" xfId="2193" xr:uid="{00000000-0005-0000-0000-000094080000}"/>
    <cellStyle name="원_도로공사tcssw" xfId="2194" xr:uid="{00000000-0005-0000-0000-000095080000}"/>
    <cellStyle name="원_동구청(초량1지하차도)" xfId="2195" xr:uid="{00000000-0005-0000-0000-000096080000}"/>
    <cellStyle name="원_동구청(초량2지하차도)" xfId="2196" xr:uid="{00000000-0005-0000-0000-000097080000}"/>
    <cellStyle name="원_동산용사촌수현(원본)" xfId="2197" xr:uid="{00000000-0005-0000-0000-000098080000}"/>
    <cellStyle name="원_백제군사전시1" xfId="2198" xr:uid="{00000000-0005-0000-0000-000099080000}"/>
    <cellStyle name="원_부산체신청전기공사(11.15)" xfId="2199" xr:uid="{00000000-0005-0000-0000-00009A080000}"/>
    <cellStyle name="원_수초제거기(대양기계)" xfId="2200" xr:uid="{00000000-0005-0000-0000-00009B080000}"/>
    <cellStyle name="원_시설용역" xfId="2201" xr:uid="{00000000-0005-0000-0000-00009C080000}"/>
    <cellStyle name="원_신백산기계 내역(최종분)" xfId="2202" xr:uid="{00000000-0005-0000-0000-00009D080000}"/>
    <cellStyle name="원_오리엔탈" xfId="2203" xr:uid="{00000000-0005-0000-0000-00009E080000}"/>
    <cellStyle name="원_원본 - 한국전기교통-개선형신호등 4종" xfId="2204" xr:uid="{00000000-0005-0000-0000-00009F080000}"/>
    <cellStyle name="원_제경비율모음" xfId="2205" xr:uid="{00000000-0005-0000-0000-0000A0080000}"/>
    <cellStyle name="원_제조원가" xfId="2206" xr:uid="{00000000-0005-0000-0000-0000A1080000}"/>
    <cellStyle name="원_조달청-B판사천강교제작(최종본)" xfId="2207" xr:uid="{00000000-0005-0000-0000-0000A2080000}"/>
    <cellStyle name="원_조달청-대북지원3차(최수현)" xfId="2208" xr:uid="{00000000-0005-0000-0000-0000A3080000}"/>
    <cellStyle name="원_조달청-대북지원4차(최수현)" xfId="2209" xr:uid="{00000000-0005-0000-0000-0000A4080000}"/>
    <cellStyle name="원_조달청-대북지원5차(최수현)" xfId="2210" xr:uid="{00000000-0005-0000-0000-0000A5080000}"/>
    <cellStyle name="원_조달청-대북지원6차(번호)" xfId="2211" xr:uid="{00000000-0005-0000-0000-0000A6080000}"/>
    <cellStyle name="원_조달청-대북지원6차(최수현)" xfId="2212" xr:uid="{00000000-0005-0000-0000-0000A7080000}"/>
    <cellStyle name="원_조달청-대북지원7차(최수현)" xfId="2213" xr:uid="{00000000-0005-0000-0000-0000A8080000}"/>
    <cellStyle name="원_조달청-대북지원8차(최수현)" xfId="2214" xr:uid="{00000000-0005-0000-0000-0000A9080000}"/>
    <cellStyle name="원_조달청-대북지원9차(최수현)" xfId="2215" xr:uid="{00000000-0005-0000-0000-0000AA080000}"/>
    <cellStyle name="원_중앙관리시스템 시설개선(계약)" xfId="2216" xr:uid="{00000000-0005-0000-0000-0000AB080000}"/>
    <cellStyle name="원_중앙선관위(투표,개표)" xfId="2217" xr:uid="{00000000-0005-0000-0000-0000AC080000}"/>
    <cellStyle name="원_중앙선관위(투표,개표)-사본" xfId="2218" xr:uid="{00000000-0005-0000-0000-0000AD080000}"/>
    <cellStyle name="원_철공가공조립" xfId="2219" xr:uid="{00000000-0005-0000-0000-0000AE080000}"/>
    <cellStyle name="원_최종-한국전기교통-개선형신호등 4종(공수조정)" xfId="2220" xr:uid="{00000000-0005-0000-0000-0000AF080000}"/>
    <cellStyle name="원_코솔라-제조원가" xfId="2221" xr:uid="{00000000-0005-0000-0000-0000B0080000}"/>
    <cellStyle name="원_토지공사-간접비" xfId="2222" xr:uid="{00000000-0005-0000-0000-0000B1080000}"/>
    <cellStyle name="원_한국도로공사" xfId="2223" xr:uid="{00000000-0005-0000-0000-0000B2080000}"/>
    <cellStyle name="원_한전내역서-최종" xfId="2224" xr:uid="{00000000-0005-0000-0000-0000B3080000}"/>
    <cellStyle name="원_항만관리사업소청사건립공사(설계변경1)" xfId="2225" xr:uid="{00000000-0005-0000-0000-0000B4080000}"/>
    <cellStyle name="원_회동수원지내역서(최종)" xfId="2226" xr:uid="{00000000-0005-0000-0000-0000B5080000}"/>
    <cellStyle name="위치조서" xfId="2227" xr:uid="{00000000-0005-0000-0000-0000B6080000}"/>
    <cellStyle name="유1" xfId="2228" xr:uid="{00000000-0005-0000-0000-0000B7080000}"/>
    <cellStyle name="유영" xfId="2229" xr:uid="{00000000-0005-0000-0000-0000B8080000}"/>
    <cellStyle name="음수서식" xfId="2230" xr:uid="{00000000-0005-0000-0000-0000B9080000}"/>
    <cellStyle name="일위_단위_일위대가" xfId="2231" xr:uid="{00000000-0005-0000-0000-0000BA080000}"/>
    <cellStyle name="일위대가" xfId="2232" xr:uid="{00000000-0005-0000-0000-0000BB080000}"/>
    <cellStyle name="자리수" xfId="2233" xr:uid="{00000000-0005-0000-0000-0000BC080000}"/>
    <cellStyle name="자리수 - 유형1" xfId="2234" xr:uid="{00000000-0005-0000-0000-0000BD080000}"/>
    <cellStyle name="자리수_(민락유원지)내역서_08-0221" xfId="2235" xr:uid="{00000000-0005-0000-0000-0000BE080000}"/>
    <cellStyle name="자리수0" xfId="2236" xr:uid="{00000000-0005-0000-0000-0000BF080000}"/>
    <cellStyle name="전화2자리" xfId="2237" xr:uid="{00000000-0005-0000-0000-0000C0080000}"/>
    <cellStyle name="전화3자리" xfId="2238" xr:uid="{00000000-0005-0000-0000-0000C1080000}"/>
    <cellStyle name="전화4자리" xfId="2239" xr:uid="{00000000-0005-0000-0000-0000C2080000}"/>
    <cellStyle name="점선" xfId="2240" xr:uid="{00000000-0005-0000-0000-0000C3080000}"/>
    <cellStyle name="제목 1(左)" xfId="2241" xr:uid="{00000000-0005-0000-0000-0000C4080000}"/>
    <cellStyle name="제목 1(中)" xfId="2242" xr:uid="{00000000-0005-0000-0000-0000C5080000}"/>
    <cellStyle name="제목[1 줄]" xfId="2243" xr:uid="{00000000-0005-0000-0000-0000C6080000}"/>
    <cellStyle name="제목[2줄 아래]" xfId="2244" xr:uid="{00000000-0005-0000-0000-0000C7080000}"/>
    <cellStyle name="제목[2줄 위]" xfId="2245" xr:uid="{00000000-0005-0000-0000-0000C8080000}"/>
    <cellStyle name="제목1" xfId="2246" xr:uid="{00000000-0005-0000-0000-0000C9080000}"/>
    <cellStyle name="제목1 1" xfId="2247" xr:uid="{00000000-0005-0000-0000-0000CA080000}"/>
    <cellStyle name="지정되지 않음" xfId="2248" xr:uid="{00000000-0005-0000-0000-0000CB080000}"/>
    <cellStyle name="코드" xfId="2249" xr:uid="{00000000-0005-0000-0000-0000CC080000}"/>
    <cellStyle name="콤" xfId="2250" xr:uid="{00000000-0005-0000-0000-0000CD080000}"/>
    <cellStyle name="콤마 [" xfId="2251" xr:uid="{00000000-0005-0000-0000-0000CE080000}"/>
    <cellStyle name="콤마 [#]" xfId="2252" xr:uid="{00000000-0005-0000-0000-0000CF080000}"/>
    <cellStyle name="콤마 []" xfId="2253" xr:uid="{00000000-0005-0000-0000-0000D0080000}"/>
    <cellStyle name="콤마 [0]" xfId="2254" xr:uid="{00000000-0005-0000-0000-0000D1080000}"/>
    <cellStyle name="콤마 [2]" xfId="2255" xr:uid="{00000000-0005-0000-0000-0000D4080000}"/>
    <cellStyle name="콤마 [금액]" xfId="2256" xr:uid="{00000000-0005-0000-0000-0000D5080000}"/>
    <cellStyle name="콤마 [소수]" xfId="2257" xr:uid="{00000000-0005-0000-0000-0000D6080000}"/>
    <cellStyle name="콤마 [수량]" xfId="2258" xr:uid="{00000000-0005-0000-0000-0000D7080000}"/>
    <cellStyle name="콤마[ ]" xfId="2259" xr:uid="{00000000-0005-0000-0000-0000D8080000}"/>
    <cellStyle name="콤마[*]" xfId="2260" xr:uid="{00000000-0005-0000-0000-0000D9080000}"/>
    <cellStyle name="콤마[,]" xfId="2261" xr:uid="{00000000-0005-0000-0000-0000DA080000}"/>
    <cellStyle name="콤마[.]" xfId="2262" xr:uid="{00000000-0005-0000-0000-0000DB080000}"/>
    <cellStyle name="콤마[0]" xfId="2263" xr:uid="{00000000-0005-0000-0000-0000DC080000}"/>
    <cellStyle name="콤마_  종  합  " xfId="2264" xr:uid="{00000000-0005-0000-0000-0000DD080000}"/>
    <cellStyle name="콤마宛 " xfId="2265" xr:uid="{00000000-0005-0000-0000-0000DE080000}"/>
    <cellStyle name="콤마桓?琉?업종별 " xfId="2266" xr:uid="{00000000-0005-0000-0000-0000DF080000}"/>
    <cellStyle name="콤마쇔[0]_대총괄표 " xfId="2267" xr:uid="{00000000-0005-0000-0000-0000E0080000}"/>
    <cellStyle name="콤마숫자" xfId="2268" xr:uid="{00000000-0005-0000-0000-0000E1080000}"/>
    <cellStyle name="통" xfId="2269" xr:uid="{00000000-0005-0000-0000-0000E2080000}"/>
    <cellStyle name="통화 [" xfId="2270" xr:uid="{00000000-0005-0000-0000-0000E3080000}"/>
    <cellStyle name="통화 [0] 2" xfId="2271" xr:uid="{00000000-0005-0000-0000-0000E4080000}"/>
    <cellStyle name="통화 [0] 5" xfId="2308" xr:uid="{00000000-0005-0000-0000-0000E5080000}"/>
    <cellStyle name="퍼센트" xfId="2272" xr:uid="{00000000-0005-0000-0000-0000E7080000}"/>
    <cellStyle name="평?Ƈ_x0017_통화 [0]_상품계획_42평-1_25평_x001b_%'?_xffff_?&gt;?_xffff_?_xffff_?䱇ⵐ/?哈_x0014_齴_x0008_?_x0008__x0005_b?&amp;㷤Ƈ" xfId="2273" xr:uid="{00000000-0005-0000-0000-0000E8080000}"/>
    <cellStyle name="표" xfId="2274" xr:uid="{00000000-0005-0000-0000-0000E9080000}"/>
    <cellStyle name="표머릿글(上)" xfId="2275" xr:uid="{00000000-0005-0000-0000-0000EA080000}"/>
    <cellStyle name="표머릿글(中)" xfId="2276" xr:uid="{00000000-0005-0000-0000-0000EB080000}"/>
    <cellStyle name="표머릿글(下)" xfId="2277" xr:uid="{00000000-0005-0000-0000-0000EC080000}"/>
    <cellStyle name="表示済みのハイパーリンク" xfId="2278" xr:uid="{00000000-0005-0000-0000-0000ED080000}"/>
    <cellStyle name="표준" xfId="0" builtinId="0"/>
    <cellStyle name="표준 - Styl1" xfId="2305" xr:uid="{00000000-0005-0000-0000-0000EF080000}"/>
    <cellStyle name="표준 2" xfId="2279" xr:uid="{00000000-0005-0000-0000-0000F0080000}"/>
    <cellStyle name="표준 2 2" xfId="2280" xr:uid="{00000000-0005-0000-0000-0000F1080000}"/>
    <cellStyle name="표준 2 2 2" xfId="2320" xr:uid="{0B5195CF-8AE2-4211-8B85-2425F11E0A91}"/>
    <cellStyle name="표준 2 2 2 2" xfId="2311" xr:uid="{00000000-0005-0000-0000-0000F2080000}"/>
    <cellStyle name="표준 2 2 2 2 2" xfId="2306" xr:uid="{00000000-0005-0000-0000-0000F3080000}"/>
    <cellStyle name="표준 2 2 2 3" xfId="2307" xr:uid="{00000000-0005-0000-0000-0000F4080000}"/>
    <cellStyle name="표준 2 3" xfId="2281" xr:uid="{00000000-0005-0000-0000-0000F5080000}"/>
    <cellStyle name="표준 2 4" xfId="2282" xr:uid="{00000000-0005-0000-0000-0000F6080000}"/>
    <cellStyle name="표준 2_중앙관리시스템 시설개선(계약)" xfId="2283" xr:uid="{00000000-0005-0000-0000-0000F7080000}"/>
    <cellStyle name="표준 3" xfId="2284" xr:uid="{00000000-0005-0000-0000-0000F8080000}"/>
    <cellStyle name="표준 4" xfId="2285" xr:uid="{00000000-0005-0000-0000-0000F9080000}"/>
    <cellStyle name="표준 5" xfId="2286" xr:uid="{00000000-0005-0000-0000-0000FA080000}"/>
    <cellStyle name="표준 6" xfId="2316" xr:uid="{E1BB52E5-3510-4D88-8BEE-1C1E0F28C734}"/>
    <cellStyle name="표준_(녹산-동력)내역서0810" xfId="2314" xr:uid="{EF5794FE-FCA2-4764-AB95-8A06C17F1FAF}"/>
    <cellStyle name="표준_(생초)내역서1211" xfId="2287" xr:uid="{00000000-0005-0000-0000-0000FF080000}"/>
    <cellStyle name="표준_(자은동)내역서_050526" xfId="2288" xr:uid="{00000000-0005-0000-0000-000001090000}"/>
    <cellStyle name="표준_(천마산)전기내역서_120326" xfId="2289" xr:uid="{00000000-0005-0000-0000-000002090000}"/>
    <cellStyle name="표준_01-x 민엔지니어링_건설기계" xfId="2290" xr:uid="{00000000-0005-0000-0000-000003090000}"/>
    <cellStyle name="標準_Akia(F）-8" xfId="2291" xr:uid="{00000000-0005-0000-0000-000004090000}"/>
    <cellStyle name="표준_관급내역서" xfId="2312" xr:uid="{98D991D5-E4AA-4B71-8D89-75C57B088AD9}"/>
    <cellStyle name="표준_남산초등학교외 1개소 가로등 이설공사" xfId="2321" xr:uid="{2E13ECE8-63FF-4ACE-91D1-DDF3FC980B1E}"/>
    <cellStyle name="표준_내역서(우만지구수해복구)-1102" xfId="2315" xr:uid="{F03D7195-FCAE-48D3-BE29-7AC7D78566D3}"/>
    <cellStyle name="표준_노포수량산출서" xfId="2292" xr:uid="{00000000-0005-0000-0000-000008090000}"/>
    <cellStyle name="표준_북부정류소~수관선간도로(1-63호선)_단가산출" xfId="2293" xr:uid="{00000000-0005-0000-0000-000009090000}"/>
    <cellStyle name="표준_수영4호교 지하차도 토목 일위대가" xfId="2294" xr:uid="{00000000-0005-0000-0000-00000A090000}"/>
    <cellStyle name="표준_토목대가" xfId="2309" xr:uid="{00000000-0005-0000-0000-00000E090000}"/>
    <cellStyle name="표준1" xfId="2295" xr:uid="{00000000-0005-0000-0000-00000F090000}"/>
    <cellStyle name="표준2" xfId="2296" xr:uid="{00000000-0005-0000-0000-000010090000}"/>
    <cellStyle name="표준날짜" xfId="2297" xr:uid="{00000000-0005-0000-0000-000011090000}"/>
    <cellStyle name="표준숫자" xfId="2298" xr:uid="{00000000-0005-0000-0000-000012090000}"/>
    <cellStyle name="표쥰" xfId="2299" xr:uid="{00000000-0005-0000-0000-000013090000}"/>
    <cellStyle name="하이퍼링크 2" xfId="2322" xr:uid="{62FC11A1-A84A-4ACB-A30F-FC0F8B1F2EAE}"/>
    <cellStyle name="합계" xfId="2300" xr:uid="{00000000-0005-0000-0000-000014090000}"/>
    <cellStyle name="합산" xfId="2301" xr:uid="{00000000-0005-0000-0000-000015090000}"/>
    <cellStyle name="해동양식" xfId="2302" xr:uid="{00000000-0005-0000-0000-000016090000}"/>
    <cellStyle name="화폐기호" xfId="2303" xr:uid="{00000000-0005-0000-0000-000017090000}"/>
    <cellStyle name="화폐기호0" xfId="2304" xr:uid="{00000000-0005-0000-0000-00001809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ustomXml" Target="../customXml/item3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ustomXml" Target="../customXml/item2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ustomXml" Target="../customXml/item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247650</xdr:colOff>
      <xdr:row>2</xdr:row>
      <xdr:rowOff>9525</xdr:rowOff>
    </xdr:from>
    <xdr:to>
      <xdr:col>10</xdr:col>
      <xdr:colOff>85725</xdr:colOff>
      <xdr:row>9</xdr:row>
      <xdr:rowOff>209550</xdr:rowOff>
    </xdr:to>
    <xdr:pic>
      <xdr:nvPicPr>
        <xdr:cNvPr id="52245" name="그림 9" descr="배관용터파기.jpg">
          <a:extLst>
            <a:ext uri="{FF2B5EF4-FFF2-40B4-BE49-F238E27FC236}">
              <a16:creationId xmlns:a16="http://schemas.microsoft.com/office/drawing/2014/main" id="{00000000-0008-0000-1000-000015C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504825"/>
          <a:ext cx="3667125" cy="1933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247650</xdr:colOff>
      <xdr:row>26</xdr:row>
      <xdr:rowOff>9525</xdr:rowOff>
    </xdr:from>
    <xdr:to>
      <xdr:col>10</xdr:col>
      <xdr:colOff>85725</xdr:colOff>
      <xdr:row>33</xdr:row>
      <xdr:rowOff>209550</xdr:rowOff>
    </xdr:to>
    <xdr:pic>
      <xdr:nvPicPr>
        <xdr:cNvPr id="52246" name="그림 9" descr="배관용터파기.jpg">
          <a:extLst>
            <a:ext uri="{FF2B5EF4-FFF2-40B4-BE49-F238E27FC236}">
              <a16:creationId xmlns:a16="http://schemas.microsoft.com/office/drawing/2014/main" id="{00000000-0008-0000-1000-000016C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6448425"/>
          <a:ext cx="3667125" cy="1933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304800</xdr:colOff>
      <xdr:row>74</xdr:row>
      <xdr:rowOff>180975</xdr:rowOff>
    </xdr:from>
    <xdr:to>
      <xdr:col>10</xdr:col>
      <xdr:colOff>38100</xdr:colOff>
      <xdr:row>84</xdr:row>
      <xdr:rowOff>47625</xdr:rowOff>
    </xdr:to>
    <xdr:pic>
      <xdr:nvPicPr>
        <xdr:cNvPr id="52247" name="그림 5" descr="기초터파기(일반형).jpg">
          <a:extLst>
            <a:ext uri="{FF2B5EF4-FFF2-40B4-BE49-F238E27FC236}">
              <a16:creationId xmlns:a16="http://schemas.microsoft.com/office/drawing/2014/main" id="{00000000-0008-0000-1000-000017C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7225" y="18545175"/>
          <a:ext cx="3209925" cy="2247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314325</xdr:colOff>
      <xdr:row>50</xdr:row>
      <xdr:rowOff>9525</xdr:rowOff>
    </xdr:from>
    <xdr:to>
      <xdr:col>8</xdr:col>
      <xdr:colOff>285750</xdr:colOff>
      <xdr:row>60</xdr:row>
      <xdr:rowOff>95250</xdr:rowOff>
    </xdr:to>
    <xdr:pic>
      <xdr:nvPicPr>
        <xdr:cNvPr id="52248" name="그림 5" descr="기초터파기(일반형).jpg">
          <a:extLst>
            <a:ext uri="{FF2B5EF4-FFF2-40B4-BE49-F238E27FC236}">
              <a16:creationId xmlns:a16="http://schemas.microsoft.com/office/drawing/2014/main" id="{00000000-0008-0000-1000-000018C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12392025"/>
          <a:ext cx="2743200" cy="2562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247650</xdr:colOff>
      <xdr:row>98</xdr:row>
      <xdr:rowOff>57150</xdr:rowOff>
    </xdr:from>
    <xdr:to>
      <xdr:col>13</xdr:col>
      <xdr:colOff>114300</xdr:colOff>
      <xdr:row>107</xdr:row>
      <xdr:rowOff>228600</xdr:rowOff>
    </xdr:to>
    <xdr:pic>
      <xdr:nvPicPr>
        <xdr:cNvPr id="52249" name="그림 3" descr="기초터파기(경계석형).jpg">
          <a:extLst>
            <a:ext uri="{FF2B5EF4-FFF2-40B4-BE49-F238E27FC236}">
              <a16:creationId xmlns:a16="http://schemas.microsoft.com/office/drawing/2014/main" id="{00000000-0008-0000-1000-000019C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0075" y="24250650"/>
          <a:ext cx="4400550" cy="2400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247650</xdr:colOff>
      <xdr:row>122</xdr:row>
      <xdr:rowOff>57150</xdr:rowOff>
    </xdr:from>
    <xdr:to>
      <xdr:col>13</xdr:col>
      <xdr:colOff>114300</xdr:colOff>
      <xdr:row>131</xdr:row>
      <xdr:rowOff>228600</xdr:rowOff>
    </xdr:to>
    <xdr:pic>
      <xdr:nvPicPr>
        <xdr:cNvPr id="52250" name="그림 3" descr="기초터파기(경계석형).jpg">
          <a:extLst>
            <a:ext uri="{FF2B5EF4-FFF2-40B4-BE49-F238E27FC236}">
              <a16:creationId xmlns:a16="http://schemas.microsoft.com/office/drawing/2014/main" id="{00000000-0008-0000-1000-00001AC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0075" y="30194250"/>
          <a:ext cx="4400550" cy="2400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247650</xdr:colOff>
      <xdr:row>1</xdr:row>
      <xdr:rowOff>57150</xdr:rowOff>
    </xdr:from>
    <xdr:ext cx="4400550" cy="2400300"/>
    <xdr:pic>
      <xdr:nvPicPr>
        <xdr:cNvPr id="3" name="그림 3" descr="기초터파기(경계석형).jpg">
          <a:extLst>
            <a:ext uri="{FF2B5EF4-FFF2-40B4-BE49-F238E27FC236}">
              <a16:creationId xmlns:a16="http://schemas.microsoft.com/office/drawing/2014/main" id="{857CE17A-2F4F-4266-AB27-7E9516B7F5F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0075" y="24250650"/>
          <a:ext cx="4400550" cy="2400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990600</xdr:colOff>
      <xdr:row>0</xdr:row>
      <xdr:rowOff>295275</xdr:rowOff>
    </xdr:from>
    <xdr:to>
      <xdr:col>4</xdr:col>
      <xdr:colOff>1428750</xdr:colOff>
      <xdr:row>0</xdr:row>
      <xdr:rowOff>295275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6AC3945E-1C3E-4B6D-B2E0-B16FDB01174E}"/>
            </a:ext>
          </a:extLst>
        </xdr:cNvPr>
        <xdr:cNvSpPr>
          <a:spLocks noChangeShapeType="1"/>
        </xdr:cNvSpPr>
      </xdr:nvSpPr>
      <xdr:spPr bwMode="auto">
        <a:xfrm>
          <a:off x="1752600" y="295275"/>
          <a:ext cx="6029325" cy="0"/>
        </a:xfrm>
        <a:prstGeom prst="line">
          <a:avLst/>
        </a:prstGeom>
        <a:noFill/>
        <a:ln w="57150" cmpd="thinThick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2</xdr:col>
      <xdr:colOff>2438400</xdr:colOff>
      <xdr:row>1</xdr:row>
      <xdr:rowOff>66675</xdr:rowOff>
    </xdr:from>
    <xdr:to>
      <xdr:col>4</xdr:col>
      <xdr:colOff>1569720</xdr:colOff>
      <xdr:row>10</xdr:row>
      <xdr:rowOff>213360</xdr:rowOff>
    </xdr:to>
    <xdr:pic>
      <xdr:nvPicPr>
        <xdr:cNvPr id="7" name="Picture 5">
          <a:extLst>
            <a:ext uri="{FF2B5EF4-FFF2-40B4-BE49-F238E27FC236}">
              <a16:creationId xmlns:a16="http://schemas.microsoft.com/office/drawing/2014/main" id="{A2250E97-4610-4462-B2AF-D9C81786C28B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/>
        <a:srcRect/>
        <a:stretch>
          <a:fillRect/>
        </a:stretch>
      </xdr:blipFill>
      <xdr:spPr>
        <a:xfrm>
          <a:off x="4943475" y="12687300"/>
          <a:ext cx="2979420" cy="291846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28575</xdr:colOff>
      <xdr:row>3</xdr:row>
      <xdr:rowOff>66675</xdr:rowOff>
    </xdr:from>
    <xdr:to>
      <xdr:col>2</xdr:col>
      <xdr:colOff>1485900</xdr:colOff>
      <xdr:row>10</xdr:row>
      <xdr:rowOff>220980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D7011409-2981-44D3-94C7-E8A13DDFA492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/>
        <a:srcRect/>
        <a:stretch>
          <a:fillRect/>
        </a:stretch>
      </xdr:blipFill>
      <xdr:spPr>
        <a:xfrm>
          <a:off x="790575" y="13325475"/>
          <a:ext cx="3200400" cy="2287905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"/>
  <sheetViews>
    <sheetView showGridLines="0" showRowColHeaders="0" showZeros="0" showOutlineSymbols="0" topLeftCell="B14849" zoomScaleNormal="180" zoomScaleSheetLayoutView="4" workbookViewId="0"/>
  </sheetViews>
  <sheetFormatPr defaultRowHeight="14.25"/>
  <sheetData/>
  <phoneticPr fontId="8" type="noConversion"/>
  <pageMargins left="0.75" right="0.75" top="1" bottom="1" header="0.5" footer="0.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0">
    <tabColor theme="0" tint="-0.249977111117893"/>
  </sheetPr>
  <dimension ref="A1:H38"/>
  <sheetViews>
    <sheetView tabSelected="1" view="pageBreakPreview" zoomScale="85" zoomScaleNormal="100" zoomScaleSheetLayoutView="85" workbookViewId="0"/>
  </sheetViews>
  <sheetFormatPr defaultColWidth="9" defaultRowHeight="14.25"/>
  <cols>
    <col min="1" max="2" width="6.625" style="168" customWidth="1"/>
    <col min="3" max="3" width="31.5" style="168" customWidth="1"/>
    <col min="4" max="4" width="27.625" style="168" customWidth="1"/>
    <col min="5" max="5" width="62" style="168" customWidth="1"/>
    <col min="6" max="6" width="19.75" style="561" customWidth="1"/>
    <col min="7" max="8" width="20.625" style="168" customWidth="1"/>
    <col min="9" max="16384" width="9" style="168"/>
  </cols>
  <sheetData>
    <row r="1" spans="1:8" s="140" customFormat="1" ht="20.100000000000001" customHeight="1" thickBot="1">
      <c r="A1" s="337" t="s">
        <v>695</v>
      </c>
      <c r="B1" s="338"/>
      <c r="C1" s="338"/>
      <c r="D1" s="338"/>
      <c r="E1" s="338"/>
      <c r="F1" s="550"/>
    </row>
    <row r="2" spans="1:8" s="143" customFormat="1" ht="23.1" customHeight="1">
      <c r="A2" s="562" t="s">
        <v>199</v>
      </c>
      <c r="B2" s="563"/>
      <c r="C2" s="563"/>
      <c r="D2" s="141" t="s">
        <v>205</v>
      </c>
      <c r="E2" s="141" t="s">
        <v>206</v>
      </c>
      <c r="F2" s="142" t="s">
        <v>200</v>
      </c>
    </row>
    <row r="3" spans="1:8" s="143" customFormat="1" ht="23.1" customHeight="1">
      <c r="A3" s="574" t="s">
        <v>207</v>
      </c>
      <c r="B3" s="564" t="s">
        <v>208</v>
      </c>
      <c r="C3" s="144" t="s">
        <v>201</v>
      </c>
      <c r="D3" s="145"/>
      <c r="E3" s="146"/>
      <c r="F3" s="551"/>
      <c r="G3" s="147"/>
    </row>
    <row r="4" spans="1:8" s="143" customFormat="1" ht="23.1" customHeight="1">
      <c r="A4" s="575"/>
      <c r="B4" s="565"/>
      <c r="C4" s="148"/>
      <c r="D4" s="174"/>
      <c r="E4" s="149"/>
      <c r="F4" s="552"/>
      <c r="G4" s="147"/>
    </row>
    <row r="5" spans="1:8" s="143" customFormat="1" ht="23.1" customHeight="1">
      <c r="A5" s="575"/>
      <c r="B5" s="566"/>
      <c r="C5" s="150" t="s">
        <v>209</v>
      </c>
      <c r="D5" s="151"/>
      <c r="E5" s="152"/>
      <c r="F5" s="553"/>
      <c r="G5" s="147"/>
    </row>
    <row r="6" spans="1:8" s="143" customFormat="1" ht="23.1" customHeight="1">
      <c r="A6" s="575"/>
      <c r="B6" s="564" t="s">
        <v>210</v>
      </c>
      <c r="C6" s="144" t="s">
        <v>202</v>
      </c>
      <c r="D6" s="145"/>
      <c r="E6" s="146"/>
      <c r="F6" s="551"/>
      <c r="G6" s="147"/>
    </row>
    <row r="7" spans="1:8" s="143" customFormat="1" ht="23.1" customHeight="1">
      <c r="A7" s="575"/>
      <c r="B7" s="565"/>
      <c r="C7" s="148" t="s">
        <v>203</v>
      </c>
      <c r="D7" s="153"/>
      <c r="E7" s="149" t="s">
        <v>211</v>
      </c>
      <c r="F7" s="552">
        <v>0.17499999999999999</v>
      </c>
      <c r="G7" s="147"/>
    </row>
    <row r="8" spans="1:8" s="143" customFormat="1" ht="23.1" customHeight="1">
      <c r="A8" s="575"/>
      <c r="B8" s="566"/>
      <c r="C8" s="150" t="s">
        <v>209</v>
      </c>
      <c r="D8" s="154"/>
      <c r="E8" s="155"/>
      <c r="F8" s="554"/>
      <c r="G8" s="147"/>
    </row>
    <row r="9" spans="1:8" s="143" customFormat="1" ht="23.1" customHeight="1">
      <c r="A9" s="575"/>
      <c r="B9" s="564" t="s">
        <v>212</v>
      </c>
      <c r="C9" s="144" t="s">
        <v>204</v>
      </c>
      <c r="D9" s="145"/>
      <c r="E9" s="146"/>
      <c r="F9" s="551"/>
      <c r="G9" s="156"/>
      <c r="H9" s="157"/>
    </row>
    <row r="10" spans="1:8" s="143" customFormat="1" ht="23.1" customHeight="1">
      <c r="A10" s="575"/>
      <c r="B10" s="565"/>
      <c r="C10" s="383" t="s">
        <v>234</v>
      </c>
      <c r="D10" s="231"/>
      <c r="E10" s="159" t="s">
        <v>687</v>
      </c>
      <c r="F10" s="552">
        <v>2.07E-2</v>
      </c>
      <c r="G10" s="380"/>
      <c r="H10" s="232"/>
    </row>
    <row r="11" spans="1:8" s="143" customFormat="1" ht="23.1" customHeight="1">
      <c r="A11" s="575"/>
      <c r="B11" s="565"/>
      <c r="C11" s="148" t="s">
        <v>213</v>
      </c>
      <c r="D11" s="158"/>
      <c r="E11" s="159" t="s">
        <v>214</v>
      </c>
      <c r="F11" s="552">
        <v>3.56E-2</v>
      </c>
      <c r="G11" s="147"/>
    </row>
    <row r="12" spans="1:8" s="143" customFormat="1" ht="23.1" customHeight="1">
      <c r="A12" s="575"/>
      <c r="B12" s="565"/>
      <c r="C12" s="148" t="s">
        <v>215</v>
      </c>
      <c r="D12" s="158"/>
      <c r="E12" s="159" t="s">
        <v>216</v>
      </c>
      <c r="F12" s="552">
        <v>1.01E-2</v>
      </c>
      <c r="G12" s="147"/>
    </row>
    <row r="13" spans="1:8" s="143" customFormat="1" ht="23.1" customHeight="1">
      <c r="A13" s="575"/>
      <c r="B13" s="565"/>
      <c r="C13" s="148" t="s">
        <v>556</v>
      </c>
      <c r="D13" s="158"/>
      <c r="E13" s="159" t="s">
        <v>214</v>
      </c>
      <c r="F13" s="555">
        <v>6.0000000000000002E-5</v>
      </c>
      <c r="G13" s="147"/>
    </row>
    <row r="14" spans="1:8" s="143" customFormat="1" ht="23.1" customHeight="1">
      <c r="A14" s="575"/>
      <c r="B14" s="565"/>
      <c r="C14" s="148" t="s">
        <v>557</v>
      </c>
      <c r="D14" s="158"/>
      <c r="E14" s="159" t="s">
        <v>214</v>
      </c>
      <c r="F14" s="552">
        <v>8.9999999999999998E-4</v>
      </c>
      <c r="G14" s="147"/>
    </row>
    <row r="15" spans="1:8" s="143" customFormat="1" ht="23.1" customHeight="1">
      <c r="A15" s="575"/>
      <c r="B15" s="565"/>
      <c r="C15" s="148" t="s">
        <v>20</v>
      </c>
      <c r="D15" s="158"/>
      <c r="E15" s="149" t="s">
        <v>217</v>
      </c>
      <c r="F15" s="556">
        <v>3.5950000000000003E-2</v>
      </c>
      <c r="G15" s="147"/>
    </row>
    <row r="16" spans="1:8" s="143" customFormat="1" ht="23.1" customHeight="1">
      <c r="A16" s="575"/>
      <c r="B16" s="565"/>
      <c r="C16" s="148" t="s">
        <v>113</v>
      </c>
      <c r="D16" s="158"/>
      <c r="E16" s="149" t="s">
        <v>218</v>
      </c>
      <c r="F16" s="557">
        <v>4.7500000000000001E-2</v>
      </c>
      <c r="G16" s="147"/>
    </row>
    <row r="17" spans="1:7" s="143" customFormat="1" ht="23.1" customHeight="1">
      <c r="A17" s="575"/>
      <c r="B17" s="565"/>
      <c r="C17" s="148" t="s">
        <v>219</v>
      </c>
      <c r="D17" s="158"/>
      <c r="E17" s="149" t="s">
        <v>220</v>
      </c>
      <c r="F17" s="557">
        <v>0.13139999999999999</v>
      </c>
      <c r="G17" s="147"/>
    </row>
    <row r="18" spans="1:7" s="143" customFormat="1" ht="23.1" customHeight="1">
      <c r="A18" s="575"/>
      <c r="B18" s="565"/>
      <c r="C18" s="383" t="s">
        <v>314</v>
      </c>
      <c r="D18" s="158"/>
      <c r="E18" s="149" t="s">
        <v>315</v>
      </c>
      <c r="F18" s="557">
        <v>2.3E-2</v>
      </c>
      <c r="G18" s="147"/>
    </row>
    <row r="19" spans="1:7" s="143" customFormat="1" ht="23.1" customHeight="1">
      <c r="A19" s="575"/>
      <c r="B19" s="565"/>
      <c r="C19" s="148" t="s">
        <v>221</v>
      </c>
      <c r="D19" s="158"/>
      <c r="E19" s="159" t="s">
        <v>222</v>
      </c>
      <c r="F19" s="552">
        <v>0.05</v>
      </c>
      <c r="G19" s="147"/>
    </row>
    <row r="20" spans="1:7" s="143" customFormat="1" ht="23.1" customHeight="1" thickBot="1">
      <c r="A20" s="576"/>
      <c r="B20" s="567"/>
      <c r="C20" s="160" t="s">
        <v>223</v>
      </c>
      <c r="D20" s="161"/>
      <c r="E20" s="162"/>
      <c r="F20" s="558"/>
      <c r="G20" s="147"/>
    </row>
    <row r="21" spans="1:7" s="143" customFormat="1" ht="23.1" customHeight="1">
      <c r="A21" s="568" t="s">
        <v>224</v>
      </c>
      <c r="B21" s="569"/>
      <c r="C21" s="569"/>
      <c r="D21" s="163"/>
      <c r="E21" s="164" t="s">
        <v>225</v>
      </c>
      <c r="F21" s="559">
        <v>0.08</v>
      </c>
      <c r="G21" s="147"/>
    </row>
    <row r="22" spans="1:7" s="143" customFormat="1" ht="23.1" customHeight="1">
      <c r="A22" s="570" t="s">
        <v>226</v>
      </c>
      <c r="B22" s="571"/>
      <c r="C22" s="571"/>
      <c r="D22" s="165"/>
      <c r="E22" s="149" t="s">
        <v>227</v>
      </c>
      <c r="F22" s="552">
        <v>0.15</v>
      </c>
      <c r="G22" s="147"/>
    </row>
    <row r="23" spans="1:7" s="143" customFormat="1" ht="23.1" customHeight="1">
      <c r="A23" s="577" t="s">
        <v>362</v>
      </c>
      <c r="B23" s="578"/>
      <c r="C23" s="579"/>
      <c r="D23" s="165"/>
      <c r="E23" s="149"/>
      <c r="F23" s="552"/>
      <c r="G23" s="147"/>
    </row>
    <row r="24" spans="1:7" s="143" customFormat="1" ht="23.1" customHeight="1">
      <c r="A24" s="577" t="s">
        <v>682</v>
      </c>
      <c r="B24" s="578"/>
      <c r="C24" s="579"/>
      <c r="D24" s="165"/>
      <c r="E24" s="149"/>
      <c r="F24" s="552"/>
      <c r="G24" s="147"/>
    </row>
    <row r="25" spans="1:7" s="143" customFormat="1" ht="23.1" customHeight="1">
      <c r="A25" s="570" t="s">
        <v>363</v>
      </c>
      <c r="B25" s="571"/>
      <c r="C25" s="571"/>
      <c r="D25" s="165"/>
      <c r="E25" s="149" t="s">
        <v>683</v>
      </c>
      <c r="F25" s="552"/>
      <c r="G25" s="147"/>
    </row>
    <row r="26" spans="1:7" s="379" customFormat="1" ht="23.1" customHeight="1">
      <c r="A26" s="580" t="s">
        <v>684</v>
      </c>
      <c r="B26" s="581"/>
      <c r="C26" s="581"/>
      <c r="D26" s="377"/>
      <c r="E26" s="549" t="s">
        <v>685</v>
      </c>
      <c r="F26" s="560">
        <v>2.6476999999999998E-3</v>
      </c>
      <c r="G26" s="378"/>
    </row>
    <row r="27" spans="1:7" s="143" customFormat="1" ht="23.1" customHeight="1">
      <c r="A27" s="570" t="s">
        <v>228</v>
      </c>
      <c r="B27" s="571"/>
      <c r="C27" s="571"/>
      <c r="D27" s="165"/>
      <c r="E27" s="149" t="s">
        <v>688</v>
      </c>
      <c r="F27" s="552">
        <v>0.1</v>
      </c>
      <c r="G27" s="147"/>
    </row>
    <row r="28" spans="1:7" s="143" customFormat="1" ht="23.1" customHeight="1">
      <c r="A28" s="570" t="s">
        <v>229</v>
      </c>
      <c r="B28" s="571"/>
      <c r="C28" s="571"/>
      <c r="D28" s="165"/>
      <c r="E28" s="149"/>
      <c r="F28" s="552"/>
      <c r="G28" s="147"/>
    </row>
    <row r="29" spans="1:7" s="143" customFormat="1" ht="23.1" customHeight="1" thickBot="1">
      <c r="A29" s="572" t="s">
        <v>230</v>
      </c>
      <c r="B29" s="573"/>
      <c r="C29" s="573"/>
      <c r="D29" s="166"/>
      <c r="E29" s="167"/>
      <c r="F29" s="558"/>
      <c r="G29" s="147"/>
    </row>
    <row r="31" spans="1:7">
      <c r="D31" s="169"/>
    </row>
    <row r="32" spans="1:7">
      <c r="D32" s="169"/>
    </row>
    <row r="33" spans="5:5">
      <c r="E33" s="169"/>
    </row>
    <row r="38" spans="5:5">
      <c r="E38" s="169"/>
    </row>
  </sheetData>
  <mergeCells count="14">
    <mergeCell ref="A22:C22"/>
    <mergeCell ref="A29:C29"/>
    <mergeCell ref="A3:A20"/>
    <mergeCell ref="A25:C25"/>
    <mergeCell ref="A27:C27"/>
    <mergeCell ref="A28:C28"/>
    <mergeCell ref="A23:C23"/>
    <mergeCell ref="A24:C24"/>
    <mergeCell ref="A26:C26"/>
    <mergeCell ref="A2:C2"/>
    <mergeCell ref="B3:B5"/>
    <mergeCell ref="B6:B8"/>
    <mergeCell ref="B9:B20"/>
    <mergeCell ref="A21:C21"/>
  </mergeCells>
  <phoneticPr fontId="3" type="noConversion"/>
  <printOptions horizontalCentered="1" verticalCentered="1" gridLinesSet="0"/>
  <pageMargins left="0.74803149606299213" right="0.74803149606299213" top="0.78740157480314965" bottom="0.69" header="0.51181102362204722" footer="0.45"/>
  <pageSetup paperSize="9" scale="69" orientation="landscape" r:id="rId1"/>
  <headerFooter alignWithMargins="0">
    <oddHeader>&amp;C&amp;"굴림,굵게"&amp;18원 가 계 산 서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15">
    <tabColor theme="0" tint="-0.249977111117893"/>
  </sheetPr>
  <dimension ref="A1:M21"/>
  <sheetViews>
    <sheetView view="pageBreakPreview" zoomScaleNormal="100" zoomScaleSheetLayoutView="100" workbookViewId="0">
      <pane ySplit="2" topLeftCell="A3" activePane="bottomLeft" state="frozen"/>
      <selection activeCell="E19" sqref="E19"/>
      <selection pane="bottomLeft" sqref="A1:A2"/>
    </sheetView>
  </sheetViews>
  <sheetFormatPr defaultColWidth="9" defaultRowHeight="30" customHeight="1"/>
  <cols>
    <col min="1" max="1" width="19.625" style="388" customWidth="1"/>
    <col min="2" max="2" width="18.625" style="32" customWidth="1"/>
    <col min="3" max="3" width="7.625" style="37" customWidth="1"/>
    <col min="4" max="4" width="4.625" style="38" customWidth="1"/>
    <col min="5" max="5" width="9.625" style="24" customWidth="1"/>
    <col min="6" max="6" width="13.625" style="24" customWidth="1"/>
    <col min="7" max="7" width="11.625" style="24" customWidth="1"/>
    <col min="8" max="8" width="13.625" style="24" customWidth="1"/>
    <col min="9" max="9" width="11.625" style="24" customWidth="1"/>
    <col min="10" max="10" width="13.625" style="24" customWidth="1"/>
    <col min="11" max="11" width="11.625" style="24" customWidth="1"/>
    <col min="12" max="12" width="13.625" style="24" customWidth="1"/>
    <col min="13" max="13" width="10.625" style="23" customWidth="1"/>
    <col min="14" max="14" width="17.75" style="24" customWidth="1"/>
    <col min="15" max="16384" width="9" style="24"/>
  </cols>
  <sheetData>
    <row r="1" spans="1:13" ht="30" customHeight="1">
      <c r="A1" s="582" t="s">
        <v>23</v>
      </c>
      <c r="B1" s="583" t="s">
        <v>22</v>
      </c>
      <c r="C1" s="584" t="s">
        <v>34</v>
      </c>
      <c r="D1" s="583" t="s">
        <v>31</v>
      </c>
      <c r="E1" s="51" t="s">
        <v>24</v>
      </c>
      <c r="F1" s="51"/>
      <c r="G1" s="51" t="s">
        <v>25</v>
      </c>
      <c r="H1" s="51"/>
      <c r="I1" s="51" t="s">
        <v>26</v>
      </c>
      <c r="J1" s="51"/>
      <c r="K1" s="51" t="s">
        <v>27</v>
      </c>
      <c r="L1" s="51"/>
      <c r="M1" s="585" t="s">
        <v>0</v>
      </c>
    </row>
    <row r="2" spans="1:13" ht="30" customHeight="1">
      <c r="A2" s="582"/>
      <c r="B2" s="583"/>
      <c r="C2" s="584"/>
      <c r="D2" s="583"/>
      <c r="E2" s="29" t="s">
        <v>28</v>
      </c>
      <c r="F2" s="29" t="s">
        <v>29</v>
      </c>
      <c r="G2" s="29" t="s">
        <v>28</v>
      </c>
      <c r="H2" s="29" t="s">
        <v>29</v>
      </c>
      <c r="I2" s="29" t="s">
        <v>28</v>
      </c>
      <c r="J2" s="29" t="s">
        <v>29</v>
      </c>
      <c r="K2" s="29" t="s">
        <v>28</v>
      </c>
      <c r="L2" s="29" t="s">
        <v>29</v>
      </c>
      <c r="M2" s="585"/>
    </row>
    <row r="3" spans="1:13" ht="27.95" customHeight="1">
      <c r="A3" s="52" t="str">
        <f>원가계산!A1</f>
        <v>공사명 : 송정배수펌프장 전력설비 노후 부품 교체</v>
      </c>
      <c r="B3" s="53"/>
      <c r="C3" s="53"/>
      <c r="D3" s="54"/>
      <c r="E3" s="52"/>
      <c r="F3" s="52"/>
      <c r="G3" s="52"/>
      <c r="H3" s="49"/>
      <c r="I3" s="33"/>
      <c r="J3" s="33"/>
      <c r="K3" s="33"/>
      <c r="L3" s="33"/>
      <c r="M3" s="5"/>
    </row>
    <row r="4" spans="1:13" ht="27.95" customHeight="1">
      <c r="A4" s="52" t="s">
        <v>706</v>
      </c>
      <c r="B4" s="25"/>
      <c r="C4" s="30"/>
      <c r="D4" s="4"/>
      <c r="E4" s="26"/>
      <c r="F4" s="34"/>
      <c r="G4" s="34"/>
      <c r="H4" s="34"/>
      <c r="I4" s="34"/>
      <c r="J4" s="34"/>
      <c r="K4" s="34"/>
      <c r="L4" s="34"/>
      <c r="M4" s="5"/>
    </row>
    <row r="5" spans="1:13" ht="27.95" customHeight="1">
      <c r="A5" s="387" t="s">
        <v>700</v>
      </c>
      <c r="B5" s="310" t="s">
        <v>696</v>
      </c>
      <c r="C5" s="27">
        <v>1</v>
      </c>
      <c r="D5" s="55" t="s">
        <v>705</v>
      </c>
      <c r="E5" s="3"/>
      <c r="F5" s="3"/>
      <c r="G5" s="3"/>
      <c r="H5" s="3"/>
      <c r="I5" s="3"/>
      <c r="J5" s="3"/>
      <c r="K5" s="3"/>
      <c r="L5" s="3"/>
      <c r="M5" s="50"/>
    </row>
    <row r="6" spans="1:13" ht="27.95" customHeight="1">
      <c r="A6" s="387" t="s">
        <v>700</v>
      </c>
      <c r="B6" s="310" t="s">
        <v>697</v>
      </c>
      <c r="C6" s="27">
        <v>1</v>
      </c>
      <c r="D6" s="55" t="s">
        <v>705</v>
      </c>
      <c r="E6" s="3"/>
      <c r="F6" s="3"/>
      <c r="G6" s="3"/>
      <c r="H6" s="3"/>
      <c r="I6" s="3"/>
      <c r="J6" s="3"/>
      <c r="K6" s="3"/>
      <c r="L6" s="3"/>
      <c r="M6" s="50"/>
    </row>
    <row r="7" spans="1:13" ht="27.95" customHeight="1">
      <c r="A7" s="387" t="s">
        <v>701</v>
      </c>
      <c r="B7" s="310" t="s">
        <v>698</v>
      </c>
      <c r="C7" s="27">
        <v>4</v>
      </c>
      <c r="D7" s="55" t="s">
        <v>705</v>
      </c>
      <c r="E7" s="3"/>
      <c r="F7" s="3"/>
      <c r="G7" s="3"/>
      <c r="H7" s="3"/>
      <c r="I7" s="3"/>
      <c r="J7" s="3"/>
      <c r="K7" s="3"/>
      <c r="L7" s="3"/>
      <c r="M7" s="50"/>
    </row>
    <row r="8" spans="1:13" ht="27.95" customHeight="1">
      <c r="A8" s="387" t="s">
        <v>693</v>
      </c>
      <c r="B8" s="310" t="s">
        <v>691</v>
      </c>
      <c r="C8" s="27">
        <v>6</v>
      </c>
      <c r="D8" s="55" t="s">
        <v>705</v>
      </c>
      <c r="E8" s="3"/>
      <c r="F8" s="3"/>
      <c r="G8" s="3"/>
      <c r="H8" s="3"/>
      <c r="I8" s="3"/>
      <c r="J8" s="3"/>
      <c r="K8" s="3"/>
      <c r="L8" s="3"/>
      <c r="M8" s="50"/>
    </row>
    <row r="9" spans="1:13" ht="27.95" customHeight="1">
      <c r="A9" s="387" t="s">
        <v>694</v>
      </c>
      <c r="B9" s="310" t="s">
        <v>692</v>
      </c>
      <c r="C9" s="27">
        <v>2</v>
      </c>
      <c r="D9" s="55" t="s">
        <v>705</v>
      </c>
      <c r="E9" s="3"/>
      <c r="F9" s="3"/>
      <c r="G9" s="3"/>
      <c r="H9" s="3"/>
      <c r="I9" s="3"/>
      <c r="J9" s="3"/>
      <c r="K9" s="3"/>
      <c r="L9" s="3"/>
      <c r="M9" s="50"/>
    </row>
    <row r="10" spans="1:13" ht="27.95" customHeight="1">
      <c r="A10" s="387" t="s">
        <v>702</v>
      </c>
      <c r="B10" s="310" t="s">
        <v>691</v>
      </c>
      <c r="C10" s="27">
        <v>6</v>
      </c>
      <c r="D10" s="55" t="s">
        <v>705</v>
      </c>
      <c r="E10" s="3"/>
      <c r="F10" s="3"/>
      <c r="G10" s="3"/>
      <c r="H10" s="3"/>
      <c r="I10" s="3"/>
      <c r="J10" s="3"/>
      <c r="K10" s="3"/>
      <c r="L10" s="3"/>
      <c r="M10" s="50"/>
    </row>
    <row r="11" spans="1:13" ht="27.95" customHeight="1">
      <c r="A11" s="387" t="s">
        <v>703</v>
      </c>
      <c r="B11" s="310" t="s">
        <v>692</v>
      </c>
      <c r="C11" s="27">
        <v>2</v>
      </c>
      <c r="D11" s="55" t="s">
        <v>705</v>
      </c>
      <c r="E11" s="3"/>
      <c r="F11" s="3"/>
      <c r="G11" s="3"/>
      <c r="H11" s="3"/>
      <c r="I11" s="3"/>
      <c r="J11" s="3"/>
      <c r="K11" s="3"/>
      <c r="L11" s="3"/>
      <c r="M11" s="50"/>
    </row>
    <row r="12" spans="1:13" ht="27.95" customHeight="1">
      <c r="A12" s="387" t="s">
        <v>704</v>
      </c>
      <c r="B12" s="310" t="s">
        <v>699</v>
      </c>
      <c r="C12" s="27">
        <v>1</v>
      </c>
      <c r="D12" s="55" t="s">
        <v>705</v>
      </c>
      <c r="E12" s="3"/>
      <c r="F12" s="3"/>
      <c r="G12" s="3"/>
      <c r="H12" s="3"/>
      <c r="I12" s="3"/>
      <c r="J12" s="3"/>
      <c r="K12" s="3"/>
      <c r="L12" s="3"/>
      <c r="M12" s="50"/>
    </row>
    <row r="13" spans="1:13" ht="27.95" customHeight="1">
      <c r="A13" s="387"/>
      <c r="B13" s="310"/>
      <c r="C13" s="28"/>
      <c r="D13" s="36"/>
      <c r="E13" s="3"/>
      <c r="F13" s="3"/>
      <c r="G13" s="3"/>
      <c r="H13" s="3"/>
      <c r="I13" s="3"/>
      <c r="J13" s="3"/>
      <c r="K13" s="3"/>
      <c r="L13" s="3"/>
      <c r="M13" s="50"/>
    </row>
    <row r="14" spans="1:13" ht="27.95" customHeight="1">
      <c r="A14" s="387"/>
      <c r="B14" s="310"/>
      <c r="C14" s="27"/>
      <c r="D14" s="36"/>
      <c r="E14" s="3"/>
      <c r="F14" s="3"/>
      <c r="G14" s="3"/>
      <c r="H14" s="3"/>
      <c r="I14" s="3"/>
      <c r="J14" s="3"/>
      <c r="K14" s="3"/>
      <c r="L14" s="3"/>
      <c r="M14" s="50"/>
    </row>
    <row r="15" spans="1:13" ht="27.95" customHeight="1">
      <c r="A15" s="387"/>
      <c r="B15" s="310"/>
      <c r="C15" s="27"/>
      <c r="D15" s="36"/>
      <c r="E15" s="3"/>
      <c r="F15" s="3"/>
      <c r="G15" s="3"/>
      <c r="H15" s="3"/>
      <c r="I15" s="3"/>
      <c r="J15" s="3"/>
      <c r="K15" s="3"/>
      <c r="L15" s="3"/>
      <c r="M15" s="50"/>
    </row>
    <row r="16" spans="1:13" ht="27.95" customHeight="1">
      <c r="A16" s="387"/>
      <c r="B16" s="310"/>
      <c r="C16" s="27"/>
      <c r="D16" s="36"/>
      <c r="E16" s="3"/>
      <c r="F16" s="3"/>
      <c r="G16" s="3"/>
      <c r="H16" s="3"/>
      <c r="I16" s="3"/>
      <c r="J16" s="3"/>
      <c r="K16" s="3"/>
      <c r="L16" s="3"/>
      <c r="M16" s="50"/>
    </row>
    <row r="17" spans="1:13" ht="27.95" customHeight="1">
      <c r="A17" s="387"/>
      <c r="B17" s="310"/>
      <c r="C17" s="27"/>
      <c r="D17" s="36"/>
      <c r="E17" s="3"/>
      <c r="F17" s="3"/>
      <c r="G17" s="3"/>
      <c r="H17" s="3"/>
      <c r="I17" s="3"/>
      <c r="J17" s="3"/>
      <c r="K17" s="3"/>
      <c r="L17" s="3"/>
      <c r="M17" s="50"/>
    </row>
    <row r="18" spans="1:13" ht="27.95" customHeight="1">
      <c r="A18" s="387"/>
      <c r="B18" s="310"/>
      <c r="C18" s="28"/>
      <c r="D18" s="36"/>
      <c r="E18" s="3"/>
      <c r="F18" s="3"/>
      <c r="G18" s="3"/>
      <c r="H18" s="3"/>
      <c r="I18" s="3"/>
      <c r="J18" s="3"/>
      <c r="K18" s="3"/>
      <c r="L18" s="3"/>
      <c r="M18" s="50"/>
    </row>
    <row r="19" spans="1:13" ht="27.95" customHeight="1">
      <c r="A19" s="387"/>
      <c r="B19" s="310"/>
      <c r="C19" s="28"/>
      <c r="D19" s="36"/>
      <c r="E19" s="3"/>
      <c r="F19" s="3"/>
      <c r="G19" s="3"/>
      <c r="H19" s="3"/>
      <c r="I19" s="3"/>
      <c r="J19" s="3"/>
      <c r="K19" s="3"/>
      <c r="L19" s="3"/>
      <c r="M19" s="50"/>
    </row>
    <row r="20" spans="1:13" ht="27.95" customHeight="1">
      <c r="A20" s="387"/>
      <c r="B20" s="310"/>
      <c r="C20" s="28"/>
      <c r="D20" s="36"/>
      <c r="E20" s="3"/>
      <c r="F20" s="3"/>
      <c r="G20" s="3"/>
      <c r="H20" s="3"/>
      <c r="I20" s="3"/>
      <c r="J20" s="3"/>
      <c r="K20" s="3"/>
      <c r="L20" s="3"/>
      <c r="M20" s="50"/>
    </row>
    <row r="21" spans="1:13" ht="27.95" customHeight="1">
      <c r="A21" s="387"/>
      <c r="B21" s="310"/>
      <c r="C21" s="28"/>
      <c r="D21" s="36"/>
      <c r="E21" s="3"/>
      <c r="F21" s="3"/>
      <c r="G21" s="3"/>
      <c r="H21" s="3"/>
      <c r="I21" s="3"/>
      <c r="J21" s="3"/>
      <c r="K21" s="3"/>
      <c r="L21" s="3"/>
      <c r="M21" s="50"/>
    </row>
  </sheetData>
  <autoFilter ref="M1:M22" xr:uid="{00000000-0001-0000-0400-000000000000}"/>
  <mergeCells count="5">
    <mergeCell ref="A1:A2"/>
    <mergeCell ref="B1:B2"/>
    <mergeCell ref="C1:C2"/>
    <mergeCell ref="D1:D2"/>
    <mergeCell ref="M1:M2"/>
  </mergeCells>
  <phoneticPr fontId="90" type="noConversion"/>
  <printOptions horizontalCentered="1" verticalCentered="1" gridLinesSet="0"/>
  <pageMargins left="1.1417322834645669" right="0.31496062992125984" top="1.1417322834645669" bottom="0.51181102362204722" header="0.78740157480314965" footer="0.43307086614173229"/>
  <pageSetup paperSize="9" scale="76" orientation="landscape" r:id="rId1"/>
  <headerFooter alignWithMargins="0">
    <oddHeader>&amp;C&amp;"굴림체,굵게"&amp;16설  계  내  역  서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14">
    <tabColor theme="0" tint="-0.249977111117893"/>
  </sheetPr>
  <dimension ref="A1:M20"/>
  <sheetViews>
    <sheetView view="pageBreakPreview" zoomScale="85" zoomScaleNormal="100" zoomScaleSheetLayoutView="85" workbookViewId="0">
      <pane ySplit="2" topLeftCell="A3" activePane="bottomLeft" state="frozen"/>
      <selection activeCell="H16" sqref="H16"/>
      <selection pane="bottomLeft" activeCell="C6" sqref="C6"/>
    </sheetView>
  </sheetViews>
  <sheetFormatPr defaultColWidth="9" defaultRowHeight="30" customHeight="1"/>
  <cols>
    <col min="1" max="1" width="19.625" style="31" customWidth="1"/>
    <col min="2" max="2" width="18.625" style="32" customWidth="1"/>
    <col min="3" max="3" width="7.625" style="37" customWidth="1"/>
    <col min="4" max="4" width="4.625" style="38" customWidth="1"/>
    <col min="5" max="5" width="9.625" style="24" customWidth="1"/>
    <col min="6" max="6" width="13.625" style="24" customWidth="1"/>
    <col min="7" max="7" width="11.625" style="24" customWidth="1"/>
    <col min="8" max="8" width="13.625" style="24" customWidth="1"/>
    <col min="9" max="9" width="11.625" style="24" customWidth="1"/>
    <col min="10" max="10" width="13.625" style="24" customWidth="1"/>
    <col min="11" max="11" width="11.625" style="24" customWidth="1"/>
    <col min="12" max="12" width="13.625" style="24" customWidth="1"/>
    <col min="13" max="13" width="10.625" style="23" customWidth="1"/>
    <col min="14" max="14" width="17.75" style="24" customWidth="1"/>
    <col min="15" max="16384" width="9" style="24"/>
  </cols>
  <sheetData>
    <row r="1" spans="1:13" ht="30" customHeight="1">
      <c r="A1" s="586" t="s">
        <v>23</v>
      </c>
      <c r="B1" s="583" t="s">
        <v>22</v>
      </c>
      <c r="C1" s="584" t="s">
        <v>34</v>
      </c>
      <c r="D1" s="583" t="s">
        <v>31</v>
      </c>
      <c r="E1" s="51" t="s">
        <v>24</v>
      </c>
      <c r="F1" s="51"/>
      <c r="G1" s="51" t="s">
        <v>25</v>
      </c>
      <c r="H1" s="51"/>
      <c r="I1" s="51" t="s">
        <v>26</v>
      </c>
      <c r="J1" s="51"/>
      <c r="K1" s="51" t="s">
        <v>27</v>
      </c>
      <c r="L1" s="51"/>
      <c r="M1" s="585" t="s">
        <v>0</v>
      </c>
    </row>
    <row r="2" spans="1:13" ht="30" customHeight="1">
      <c r="A2" s="586"/>
      <c r="B2" s="583"/>
      <c r="C2" s="584"/>
      <c r="D2" s="583"/>
      <c r="E2" s="29" t="s">
        <v>28</v>
      </c>
      <c r="F2" s="29" t="s">
        <v>29</v>
      </c>
      <c r="G2" s="29" t="s">
        <v>28</v>
      </c>
      <c r="H2" s="29" t="s">
        <v>29</v>
      </c>
      <c r="I2" s="29" t="s">
        <v>28</v>
      </c>
      <c r="J2" s="29" t="s">
        <v>29</v>
      </c>
      <c r="K2" s="29" t="s">
        <v>28</v>
      </c>
      <c r="L2" s="29" t="s">
        <v>29</v>
      </c>
      <c r="M2" s="585"/>
    </row>
    <row r="3" spans="1:13" ht="29.1" customHeight="1">
      <c r="A3" s="52" t="str">
        <f>원가계산!A1</f>
        <v>공사명 : 송정배수펌프장 전력설비 노후 부품 교체</v>
      </c>
      <c r="B3" s="53"/>
      <c r="C3" s="53"/>
      <c r="D3" s="54"/>
      <c r="E3" s="52"/>
      <c r="F3" s="52"/>
      <c r="G3" s="52"/>
      <c r="H3" s="49"/>
      <c r="I3" s="33"/>
      <c r="J3" s="33"/>
      <c r="K3" s="33"/>
      <c r="L3" s="33"/>
      <c r="M3" s="5"/>
    </row>
    <row r="4" spans="1:13" ht="29.1" customHeight="1">
      <c r="A4" s="52" t="e">
        <f>#REF!</f>
        <v>#REF!</v>
      </c>
      <c r="B4" s="53"/>
      <c r="C4" s="53"/>
      <c r="D4" s="54"/>
      <c r="E4" s="52"/>
      <c r="F4" s="35"/>
      <c r="G4" s="52"/>
      <c r="H4" s="48"/>
      <c r="I4" s="33"/>
      <c r="J4" s="49"/>
      <c r="K4" s="33"/>
      <c r="L4" s="49"/>
      <c r="M4" s="5"/>
    </row>
    <row r="5" spans="1:13" ht="29.1" customHeight="1">
      <c r="A5" s="311" t="e">
        <f>#REF!</f>
        <v>#REF!</v>
      </c>
      <c r="B5" s="30" t="e">
        <f>#REF!</f>
        <v>#REF!</v>
      </c>
      <c r="C5" s="30" t="e">
        <f>내역서!#REF!</f>
        <v>#REF!</v>
      </c>
      <c r="D5" s="312" t="e">
        <f>#REF!</f>
        <v>#REF!</v>
      </c>
      <c r="E5" s="52"/>
      <c r="F5" s="324" t="e">
        <f t="shared" ref="F5" si="0">H5</f>
        <v>#REF!</v>
      </c>
      <c r="G5" s="311">
        <v>380000</v>
      </c>
      <c r="H5" s="323" t="e">
        <f t="shared" ref="H5" si="1">C5*G5</f>
        <v>#REF!</v>
      </c>
      <c r="I5" s="33"/>
      <c r="J5" s="33"/>
      <c r="K5" s="33"/>
      <c r="L5" s="33"/>
      <c r="M5" s="4"/>
    </row>
    <row r="6" spans="1:13" ht="29.1" customHeight="1">
      <c r="A6" s="311"/>
      <c r="B6" s="30"/>
      <c r="C6" s="30"/>
      <c r="D6" s="312"/>
      <c r="E6" s="52"/>
      <c r="F6" s="324"/>
      <c r="G6" s="311"/>
      <c r="H6" s="323"/>
      <c r="I6" s="33"/>
      <c r="J6" s="33"/>
      <c r="K6" s="33"/>
      <c r="L6" s="33"/>
      <c r="M6" s="4"/>
    </row>
    <row r="7" spans="1:13" ht="29.1" customHeight="1">
      <c r="A7" s="311"/>
      <c r="B7" s="30"/>
      <c r="C7" s="30"/>
      <c r="D7" s="312"/>
      <c r="E7" s="52"/>
      <c r="F7" s="324"/>
      <c r="G7" s="311"/>
      <c r="H7" s="323"/>
      <c r="I7" s="33"/>
      <c r="J7" s="33"/>
      <c r="K7" s="33"/>
      <c r="L7" s="33"/>
      <c r="M7" s="4"/>
    </row>
    <row r="8" spans="1:13" ht="29.1" customHeight="1">
      <c r="A8" s="311"/>
      <c r="B8" s="30"/>
      <c r="C8" s="30"/>
      <c r="D8" s="312"/>
      <c r="E8" s="52"/>
      <c r="F8" s="324"/>
      <c r="G8" s="311"/>
      <c r="H8" s="323"/>
      <c r="I8" s="33"/>
      <c r="J8" s="33"/>
      <c r="K8" s="33"/>
      <c r="L8" s="33"/>
      <c r="M8" s="4"/>
    </row>
    <row r="9" spans="1:13" ht="29.1" customHeight="1">
      <c r="A9" s="311"/>
      <c r="B9" s="30"/>
      <c r="C9" s="30"/>
      <c r="D9" s="312"/>
      <c r="E9" s="52"/>
      <c r="F9" s="324"/>
      <c r="G9" s="311"/>
      <c r="H9" s="323"/>
      <c r="I9" s="33"/>
      <c r="J9" s="33"/>
      <c r="K9" s="33"/>
      <c r="L9" s="33"/>
      <c r="M9" s="4"/>
    </row>
    <row r="10" spans="1:13" ht="29.1" customHeight="1">
      <c r="A10" s="321"/>
      <c r="B10" s="321"/>
      <c r="C10" s="319"/>
      <c r="D10" s="315"/>
      <c r="E10" s="319"/>
      <c r="F10" s="322"/>
      <c r="G10" s="322"/>
      <c r="H10" s="322"/>
      <c r="I10" s="389"/>
      <c r="J10" s="33"/>
      <c r="K10" s="33"/>
      <c r="L10" s="33"/>
      <c r="M10" s="4"/>
    </row>
    <row r="11" spans="1:13" ht="29.1" customHeight="1">
      <c r="A11" s="321"/>
      <c r="B11" s="321"/>
      <c r="C11" s="319"/>
      <c r="D11" s="315"/>
      <c r="E11" s="319"/>
      <c r="F11" s="322"/>
      <c r="G11" s="322"/>
      <c r="H11" s="322"/>
      <c r="I11" s="389"/>
      <c r="J11" s="33"/>
      <c r="K11" s="33"/>
      <c r="L11" s="33"/>
      <c r="M11" s="4"/>
    </row>
    <row r="12" spans="1:13" ht="29.1" customHeight="1">
      <c r="A12" s="321"/>
      <c r="B12" s="321"/>
      <c r="C12" s="319"/>
      <c r="D12" s="315"/>
      <c r="E12" s="319"/>
      <c r="F12" s="322"/>
      <c r="G12" s="322"/>
      <c r="H12" s="322"/>
      <c r="I12" s="389"/>
      <c r="J12" s="33"/>
      <c r="K12" s="33"/>
      <c r="L12" s="33"/>
      <c r="M12" s="4"/>
    </row>
    <row r="13" spans="1:13" ht="29.1" customHeight="1">
      <c r="A13" s="321"/>
      <c r="B13" s="321"/>
      <c r="C13" s="319"/>
      <c r="D13" s="315"/>
      <c r="E13" s="319"/>
      <c r="F13" s="322"/>
      <c r="G13" s="322"/>
      <c r="H13" s="322"/>
      <c r="I13" s="389"/>
      <c r="J13" s="33"/>
      <c r="K13" s="33"/>
      <c r="L13" s="33"/>
      <c r="M13" s="4"/>
    </row>
    <row r="14" spans="1:13" ht="29.1" customHeight="1">
      <c r="A14" s="321"/>
      <c r="B14" s="321"/>
      <c r="C14" s="319"/>
      <c r="D14" s="315"/>
      <c r="E14" s="319"/>
      <c r="F14" s="322"/>
      <c r="G14" s="322"/>
      <c r="H14" s="322"/>
      <c r="I14" s="389"/>
      <c r="J14" s="33"/>
      <c r="K14" s="33"/>
      <c r="L14" s="33"/>
      <c r="M14" s="4"/>
    </row>
    <row r="15" spans="1:13" ht="29.1" customHeight="1">
      <c r="A15" s="321"/>
      <c r="B15" s="321"/>
      <c r="C15" s="319"/>
      <c r="D15" s="315"/>
      <c r="E15" s="319"/>
      <c r="F15" s="322"/>
      <c r="G15" s="322"/>
      <c r="H15" s="322"/>
      <c r="I15" s="389"/>
      <c r="J15" s="33"/>
      <c r="K15" s="33"/>
      <c r="L15" s="33"/>
      <c r="M15" s="4"/>
    </row>
    <row r="16" spans="1:13" ht="29.1" customHeight="1">
      <c r="A16" s="321"/>
      <c r="B16" s="321"/>
      <c r="C16" s="319"/>
      <c r="D16" s="315"/>
      <c r="E16" s="319"/>
      <c r="F16" s="322"/>
      <c r="G16" s="322"/>
      <c r="H16" s="322"/>
      <c r="I16" s="389"/>
      <c r="J16" s="33"/>
      <c r="K16" s="33"/>
      <c r="L16" s="33"/>
      <c r="M16" s="4"/>
    </row>
    <row r="17" spans="1:13" ht="29.1" customHeight="1">
      <c r="A17" s="314" t="s">
        <v>386</v>
      </c>
      <c r="B17" s="314"/>
      <c r="C17" s="316"/>
      <c r="D17" s="315"/>
      <c r="E17" s="317"/>
      <c r="F17" s="317" t="e">
        <f>SUM(L17+J17+H17)</f>
        <v>#REF!</v>
      </c>
      <c r="G17" s="317"/>
      <c r="H17" s="317" t="e">
        <f>SUM(H5:H9)</f>
        <v>#REF!</v>
      </c>
      <c r="I17" s="33"/>
      <c r="J17" s="33"/>
      <c r="K17" s="33"/>
      <c r="L17" s="33"/>
      <c r="M17" s="4"/>
    </row>
    <row r="18" spans="1:13" ht="29.1" customHeight="1">
      <c r="A18" s="314" t="s">
        <v>321</v>
      </c>
      <c r="B18" s="314"/>
      <c r="C18" s="319" t="s">
        <v>322</v>
      </c>
      <c r="D18" s="318">
        <v>5.4000000000000003E-3</v>
      </c>
      <c r="E18" s="319"/>
      <c r="F18" s="315" t="e">
        <f>SUM(L18+J18+H18)</f>
        <v>#REF!</v>
      </c>
      <c r="G18" s="315"/>
      <c r="H18" s="320" t="e">
        <f>ROUNDUP((H17*0.54%),-3)</f>
        <v>#REF!</v>
      </c>
      <c r="I18" s="33"/>
      <c r="J18" s="33"/>
      <c r="K18" s="33"/>
      <c r="L18" s="33"/>
      <c r="M18" s="4"/>
    </row>
    <row r="19" spans="1:13" ht="29.1" customHeight="1">
      <c r="A19" s="314" t="s">
        <v>323</v>
      </c>
      <c r="B19" s="314"/>
      <c r="C19" s="319"/>
      <c r="D19" s="315"/>
      <c r="E19" s="319"/>
      <c r="F19" s="315" t="e">
        <f>SUM(L19+J19+H19)</f>
        <v>#REF!</v>
      </c>
      <c r="G19" s="315"/>
      <c r="H19" s="315" t="e">
        <f>SUM(H17:H18)</f>
        <v>#REF!</v>
      </c>
      <c r="I19" s="33"/>
      <c r="J19" s="33"/>
      <c r="K19" s="33"/>
      <c r="L19" s="33"/>
      <c r="M19" s="4"/>
    </row>
    <row r="20" spans="1:13" ht="29.1" customHeight="1">
      <c r="A20" s="321" t="s">
        <v>324</v>
      </c>
      <c r="B20" s="321"/>
      <c r="C20" s="319"/>
      <c r="D20" s="315"/>
      <c r="E20" s="319"/>
      <c r="F20" s="322" t="e">
        <f>SUM(L20+J20+H20)</f>
        <v>#REF!</v>
      </c>
      <c r="G20" s="322"/>
      <c r="H20" s="322" t="e">
        <f>ROUNDUP(H19,-3)</f>
        <v>#REF!</v>
      </c>
      <c r="I20" s="389" t="s">
        <v>387</v>
      </c>
      <c r="J20" s="33"/>
      <c r="K20" s="33"/>
      <c r="L20" s="33"/>
      <c r="M20" s="4"/>
    </row>
  </sheetData>
  <mergeCells count="5">
    <mergeCell ref="A1:A2"/>
    <mergeCell ref="B1:B2"/>
    <mergeCell ref="D1:D2"/>
    <mergeCell ref="C1:C2"/>
    <mergeCell ref="M1:M2"/>
  </mergeCells>
  <phoneticPr fontId="90" type="noConversion"/>
  <printOptions horizontalCentered="1" verticalCentered="1" gridLinesSet="0"/>
  <pageMargins left="1.1417322834645669" right="0.31496062992125984" top="1.1417322834645669" bottom="0.51181102362204722" header="0.78740157480314965" footer="0.43307086614173229"/>
  <pageSetup paperSize="9" scale="76" orientation="landscape" horizontalDpi="4294967292" verticalDpi="300" r:id="rId1"/>
  <headerFooter alignWithMargins="0">
    <oddHeader>&amp;C&amp;"굴림체,굵게"&amp;16설  계  내  역  서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7"/>
  <dimension ref="A1:P36"/>
  <sheetViews>
    <sheetView view="pageBreakPreview" zoomScale="90" zoomScaleNormal="100" zoomScaleSheetLayoutView="75" workbookViewId="0">
      <selection activeCell="L27" sqref="L27"/>
    </sheetView>
  </sheetViews>
  <sheetFormatPr defaultColWidth="9" defaultRowHeight="20.100000000000001" customHeight="1"/>
  <cols>
    <col min="1" max="1" width="5.75" style="81" customWidth="1"/>
    <col min="2" max="2" width="15.125" style="84" customWidth="1"/>
    <col min="3" max="3" width="10.625" style="81" customWidth="1"/>
    <col min="4" max="4" width="4.75" style="81" customWidth="1"/>
    <col min="5" max="5" width="8.625" style="84" customWidth="1"/>
    <col min="6" max="6" width="5.625" style="81" customWidth="1"/>
    <col min="7" max="7" width="8.625" style="81" customWidth="1"/>
    <col min="8" max="8" width="4.875" style="81" customWidth="1"/>
    <col min="9" max="9" width="3.875" style="81" customWidth="1"/>
    <col min="10" max="10" width="8.625" style="81" customWidth="1"/>
    <col min="11" max="11" width="7.75" style="81" customWidth="1"/>
    <col min="12" max="12" width="14.5" style="81" customWidth="1"/>
    <col min="13" max="13" width="7.25" style="81" customWidth="1"/>
    <col min="14" max="14" width="3.875" style="81" customWidth="1"/>
    <col min="15" max="15" width="9.5" style="81" customWidth="1"/>
    <col min="16" max="16" width="10.375" style="82" customWidth="1"/>
    <col min="17" max="16384" width="9" style="83"/>
  </cols>
  <sheetData>
    <row r="1" spans="1:16" s="60" customFormat="1" ht="18" customHeight="1">
      <c r="A1" s="59" t="e">
        <f>#REF!</f>
        <v>#REF!</v>
      </c>
      <c r="B1" s="59"/>
      <c r="C1" s="59"/>
      <c r="D1" s="59" t="s">
        <v>72</v>
      </c>
      <c r="F1" s="61"/>
      <c r="G1" s="61"/>
      <c r="H1" s="61"/>
      <c r="I1" s="59"/>
      <c r="J1" s="61"/>
      <c r="K1" s="61"/>
      <c r="L1" s="61"/>
      <c r="M1" s="61"/>
      <c r="N1" s="61"/>
      <c r="O1" s="62"/>
      <c r="P1" s="61"/>
    </row>
    <row r="2" spans="1:16" s="60" customFormat="1" ht="18.600000000000001" customHeight="1">
      <c r="A2" s="63"/>
      <c r="B2" s="64" t="s">
        <v>361</v>
      </c>
      <c r="C2" s="65">
        <v>5</v>
      </c>
      <c r="D2" s="66" t="s">
        <v>73</v>
      </c>
      <c r="E2" s="592" t="s">
        <v>74</v>
      </c>
      <c r="F2" s="592"/>
      <c r="G2" s="68"/>
      <c r="H2" s="68"/>
      <c r="I2" s="68"/>
      <c r="J2" s="68"/>
      <c r="K2" s="69" t="s">
        <v>75</v>
      </c>
      <c r="L2" s="68">
        <f>F$25</f>
        <v>306000</v>
      </c>
      <c r="M2" s="63"/>
      <c r="N2" s="63"/>
      <c r="O2" s="64"/>
      <c r="P2" s="6"/>
    </row>
    <row r="3" spans="1:16" s="60" customFormat="1" ht="18.600000000000001" customHeight="1">
      <c r="A3" s="66"/>
      <c r="B3" s="64"/>
      <c r="C3" s="70"/>
      <c r="D3" s="66" t="s">
        <v>76</v>
      </c>
      <c r="E3" s="592" t="s">
        <v>77</v>
      </c>
      <c r="F3" s="592"/>
      <c r="G3" s="66">
        <f>IF($C2&lt;5,0,IF($C2=5,0,IF($C2&gt;5,($C2-5))))</f>
        <v>0</v>
      </c>
      <c r="H3" s="66" t="s">
        <v>33</v>
      </c>
      <c r="I3" s="593">
        <f>L$25</f>
        <v>121000</v>
      </c>
      <c r="J3" s="593"/>
      <c r="K3" s="64" t="s">
        <v>78</v>
      </c>
      <c r="L3" s="71">
        <f>I3*G3</f>
        <v>0</v>
      </c>
      <c r="M3" s="66"/>
      <c r="N3" s="66"/>
      <c r="O3" s="64"/>
      <c r="P3" s="72"/>
    </row>
    <row r="4" spans="1:16" s="60" customFormat="1" ht="18.600000000000001" customHeight="1">
      <c r="A4" s="66"/>
      <c r="B4" s="64"/>
      <c r="C4" s="70" t="s">
        <v>109</v>
      </c>
      <c r="D4" s="66"/>
      <c r="E4" s="67"/>
      <c r="F4" s="67"/>
      <c r="G4" s="66">
        <f>IF($C3&lt;5,0,IF($C3=5,0,IF($C3&gt;5,($C3-5))))</f>
        <v>0</v>
      </c>
      <c r="H4" s="66" t="s">
        <v>33</v>
      </c>
      <c r="I4" s="593">
        <f>L27</f>
        <v>48000</v>
      </c>
      <c r="J4" s="593"/>
      <c r="K4" s="64" t="s">
        <v>78</v>
      </c>
      <c r="L4" s="71"/>
      <c r="M4" s="66"/>
      <c r="N4" s="66"/>
      <c r="O4" s="64"/>
      <c r="P4" s="72"/>
    </row>
    <row r="5" spans="1:16" s="60" customFormat="1" ht="18.600000000000001" customHeight="1">
      <c r="A5" s="66"/>
      <c r="B5" s="64"/>
      <c r="C5" s="71" t="s">
        <v>79</v>
      </c>
      <c r="D5" s="593" t="s">
        <v>80</v>
      </c>
      <c r="E5" s="593"/>
      <c r="F5" s="594">
        <f>+L2</f>
        <v>306000</v>
      </c>
      <c r="G5" s="594"/>
      <c r="H5" s="66" t="s">
        <v>33</v>
      </c>
      <c r="I5" s="594" t="s">
        <v>384</v>
      </c>
      <c r="J5" s="594"/>
      <c r="K5" s="64" t="s">
        <v>75</v>
      </c>
      <c r="L5" s="73">
        <f>F5*2</f>
        <v>612000</v>
      </c>
      <c r="M5" s="66"/>
      <c r="N5" s="66"/>
      <c r="O5" s="64"/>
      <c r="P5" s="72"/>
    </row>
    <row r="6" spans="1:16" s="60" customFormat="1" ht="18.600000000000001" customHeight="1">
      <c r="A6" s="66"/>
      <c r="B6" s="64"/>
      <c r="C6" s="65"/>
      <c r="D6" s="66"/>
      <c r="E6" s="592"/>
      <c r="F6" s="592"/>
      <c r="G6" s="68"/>
      <c r="H6" s="68"/>
      <c r="I6" s="68"/>
      <c r="J6" s="68"/>
      <c r="K6" s="69"/>
      <c r="L6" s="68"/>
      <c r="M6" s="66"/>
      <c r="N6" s="66"/>
      <c r="O6" s="64"/>
      <c r="P6" s="72"/>
    </row>
    <row r="7" spans="1:16" s="60" customFormat="1" ht="18.600000000000001" customHeight="1">
      <c r="A7" s="63"/>
      <c r="B7" s="64"/>
      <c r="C7" s="65"/>
      <c r="D7" s="66"/>
      <c r="E7" s="592"/>
      <c r="F7" s="592"/>
      <c r="G7" s="68"/>
      <c r="H7" s="68"/>
      <c r="I7" s="68"/>
      <c r="J7" s="68"/>
      <c r="K7" s="69"/>
      <c r="L7" s="68"/>
      <c r="M7" s="63"/>
      <c r="N7" s="63"/>
      <c r="O7" s="64"/>
      <c r="P7" s="72"/>
    </row>
    <row r="8" spans="1:16" s="60" customFormat="1" ht="18.600000000000001" customHeight="1">
      <c r="A8" s="66"/>
      <c r="B8" s="64"/>
      <c r="C8" s="70"/>
      <c r="D8" s="66"/>
      <c r="E8" s="592"/>
      <c r="F8" s="592"/>
      <c r="G8" s="66"/>
      <c r="H8" s="66"/>
      <c r="I8" s="593"/>
      <c r="J8" s="593"/>
      <c r="K8" s="64"/>
      <c r="L8" s="71"/>
      <c r="M8" s="66"/>
      <c r="N8" s="66"/>
      <c r="O8" s="64"/>
      <c r="P8" s="72"/>
    </row>
    <row r="9" spans="1:16" s="60" customFormat="1" ht="18.600000000000001" customHeight="1">
      <c r="A9" s="66"/>
      <c r="B9" s="64"/>
      <c r="C9" s="70"/>
      <c r="D9" s="66"/>
      <c r="E9" s="67"/>
      <c r="F9" s="67"/>
      <c r="G9" s="66"/>
      <c r="H9" s="66"/>
      <c r="I9" s="593"/>
      <c r="J9" s="593"/>
      <c r="K9" s="64"/>
      <c r="L9" s="71"/>
      <c r="M9" s="66"/>
      <c r="N9" s="66"/>
      <c r="O9" s="64"/>
      <c r="P9" s="72"/>
    </row>
    <row r="10" spans="1:16" s="60" customFormat="1" ht="18.600000000000001" customHeight="1">
      <c r="A10" s="66"/>
      <c r="B10" s="64"/>
      <c r="C10" s="71"/>
      <c r="D10" s="593"/>
      <c r="E10" s="593"/>
      <c r="F10" s="594"/>
      <c r="G10" s="594"/>
      <c r="H10" s="66"/>
      <c r="I10" s="594"/>
      <c r="J10" s="594"/>
      <c r="K10" s="64"/>
      <c r="L10" s="73"/>
      <c r="M10" s="66"/>
      <c r="N10" s="66"/>
      <c r="O10" s="64"/>
      <c r="P10" s="72"/>
    </row>
    <row r="11" spans="1:16" s="60" customFormat="1" ht="18.600000000000001" customHeight="1">
      <c r="A11" s="66"/>
      <c r="B11" s="64"/>
      <c r="C11" s="70"/>
      <c r="D11" s="66"/>
      <c r="E11" s="592"/>
      <c r="F11" s="592"/>
      <c r="G11" s="66"/>
      <c r="H11" s="66"/>
      <c r="I11" s="593"/>
      <c r="J11" s="593"/>
      <c r="K11" s="64"/>
      <c r="L11" s="71"/>
      <c r="M11" s="66"/>
      <c r="N11" s="66"/>
      <c r="O11" s="64"/>
      <c r="P11" s="72"/>
    </row>
    <row r="12" spans="1:16" s="60" customFormat="1" ht="18.600000000000001" customHeight="1">
      <c r="A12" s="66"/>
      <c r="B12" s="64"/>
      <c r="C12" s="70"/>
      <c r="D12" s="66"/>
      <c r="E12" s="67"/>
      <c r="F12" s="67"/>
      <c r="G12" s="66"/>
      <c r="H12" s="66"/>
      <c r="I12" s="593"/>
      <c r="J12" s="593"/>
      <c r="K12" s="64"/>
      <c r="L12" s="71"/>
      <c r="M12" s="66"/>
      <c r="N12" s="66"/>
      <c r="O12" s="64"/>
      <c r="P12" s="72"/>
    </row>
    <row r="13" spans="1:16" s="60" customFormat="1" ht="18.600000000000001" customHeight="1">
      <c r="A13" s="66"/>
      <c r="B13" s="64"/>
      <c r="C13" s="71"/>
      <c r="D13" s="593"/>
      <c r="E13" s="593"/>
      <c r="F13" s="594"/>
      <c r="G13" s="594"/>
      <c r="H13" s="66"/>
      <c r="I13" s="593"/>
      <c r="J13" s="593"/>
      <c r="K13" s="64"/>
      <c r="L13" s="73"/>
      <c r="M13" s="66"/>
      <c r="N13" s="66"/>
      <c r="O13" s="64"/>
      <c r="P13" s="72"/>
    </row>
    <row r="14" spans="1:16" s="60" customFormat="1" ht="18.600000000000001" customHeight="1">
      <c r="A14" s="66"/>
      <c r="B14" s="64"/>
      <c r="C14" s="65"/>
      <c r="D14" s="66"/>
      <c r="E14" s="592"/>
      <c r="F14" s="592"/>
      <c r="G14" s="68"/>
      <c r="H14" s="68"/>
      <c r="I14" s="68"/>
      <c r="J14" s="68"/>
      <c r="K14" s="69"/>
      <c r="L14" s="68"/>
      <c r="M14" s="66"/>
      <c r="N14" s="66"/>
      <c r="O14" s="64"/>
      <c r="P14" s="72"/>
    </row>
    <row r="15" spans="1:16" s="60" customFormat="1" ht="18.600000000000001" customHeight="1">
      <c r="A15" s="66"/>
      <c r="B15" s="64"/>
      <c r="C15" s="70"/>
      <c r="D15" s="66"/>
      <c r="E15" s="592"/>
      <c r="F15" s="592"/>
      <c r="G15" s="66"/>
      <c r="H15" s="66"/>
      <c r="I15" s="593"/>
      <c r="J15" s="593"/>
      <c r="K15" s="64"/>
      <c r="L15" s="71"/>
      <c r="M15" s="66"/>
      <c r="N15" s="66"/>
      <c r="O15" s="64"/>
      <c r="P15" s="72"/>
    </row>
    <row r="16" spans="1:16" s="60" customFormat="1" ht="18.600000000000001" customHeight="1">
      <c r="A16" s="66"/>
      <c r="B16" s="64"/>
      <c r="C16" s="70"/>
      <c r="D16" s="66"/>
      <c r="E16" s="67"/>
      <c r="F16" s="67"/>
      <c r="G16" s="66"/>
      <c r="H16" s="66"/>
      <c r="I16" s="593"/>
      <c r="J16" s="593"/>
      <c r="K16" s="64"/>
      <c r="L16" s="71"/>
      <c r="M16" s="66"/>
      <c r="N16" s="66"/>
      <c r="O16" s="64"/>
      <c r="P16" s="72"/>
    </row>
    <row r="17" spans="1:16" s="60" customFormat="1" ht="18.600000000000001" customHeight="1">
      <c r="A17" s="66"/>
      <c r="B17" s="64"/>
      <c r="C17" s="71"/>
      <c r="D17" s="593"/>
      <c r="E17" s="593"/>
      <c r="F17" s="594"/>
      <c r="G17" s="594"/>
      <c r="H17" s="66"/>
      <c r="I17" s="593"/>
      <c r="J17" s="593"/>
      <c r="K17" s="64"/>
      <c r="L17" s="73"/>
      <c r="M17" s="66"/>
      <c r="N17" s="66"/>
      <c r="O17" s="64"/>
      <c r="P17" s="72"/>
    </row>
    <row r="18" spans="1:16" s="60" customFormat="1" ht="18" customHeight="1">
      <c r="A18" s="70"/>
      <c r="B18" s="64"/>
      <c r="C18" s="70"/>
      <c r="D18" s="70"/>
      <c r="E18" s="64"/>
      <c r="F18" s="70"/>
      <c r="G18" s="70"/>
      <c r="H18" s="70"/>
      <c r="I18" s="70"/>
      <c r="J18" s="70"/>
      <c r="K18" s="70"/>
      <c r="L18" s="70"/>
      <c r="M18" s="70"/>
      <c r="N18" s="70"/>
      <c r="O18" s="64"/>
      <c r="P18" s="61"/>
    </row>
    <row r="19" spans="1:16" s="60" customFormat="1" ht="18" customHeight="1">
      <c r="A19" s="70"/>
      <c r="B19" s="73"/>
      <c r="C19" s="590" t="s">
        <v>82</v>
      </c>
      <c r="D19" s="590"/>
      <c r="E19" s="75"/>
      <c r="F19" s="591">
        <f>L5+L10</f>
        <v>612000</v>
      </c>
      <c r="G19" s="591"/>
      <c r="H19" s="75"/>
      <c r="I19" s="74"/>
      <c r="J19" s="74"/>
      <c r="K19" s="74"/>
      <c r="L19" s="74"/>
      <c r="M19" s="70"/>
      <c r="N19" s="70"/>
      <c r="O19" s="64"/>
      <c r="P19" s="61"/>
    </row>
    <row r="20" spans="1:16" s="60" customFormat="1" ht="18" customHeight="1">
      <c r="A20" s="70"/>
      <c r="B20" s="73"/>
      <c r="C20" s="590" t="s">
        <v>85</v>
      </c>
      <c r="D20" s="590"/>
      <c r="E20" s="75"/>
      <c r="F20" s="591">
        <f>F19*10%</f>
        <v>61200</v>
      </c>
      <c r="G20" s="591"/>
      <c r="H20" s="75"/>
      <c r="I20" s="74"/>
      <c r="J20" s="74"/>
      <c r="K20" s="74"/>
      <c r="L20" s="74"/>
      <c r="M20" s="70"/>
      <c r="N20" s="70"/>
      <c r="O20" s="64"/>
      <c r="P20" s="61"/>
    </row>
    <row r="21" spans="1:16" s="60" customFormat="1" ht="18" customHeight="1">
      <c r="A21" s="70"/>
      <c r="B21" s="73"/>
      <c r="C21" s="75"/>
      <c r="D21" s="75"/>
      <c r="E21" s="75"/>
      <c r="F21" s="76"/>
      <c r="G21" s="76"/>
      <c r="H21" s="75"/>
      <c r="I21" s="74"/>
      <c r="J21" s="74"/>
      <c r="K21" s="74"/>
      <c r="L21" s="74"/>
      <c r="M21" s="70"/>
      <c r="N21" s="70"/>
      <c r="O21" s="64"/>
      <c r="P21" s="61"/>
    </row>
    <row r="22" spans="1:16" s="60" customFormat="1" ht="18" customHeight="1">
      <c r="A22" s="70"/>
      <c r="B22" s="73" t="s">
        <v>81</v>
      </c>
      <c r="C22" s="75" t="s">
        <v>86</v>
      </c>
      <c r="D22" s="75"/>
      <c r="E22" s="75"/>
      <c r="F22" s="590">
        <f>ROUNDUP(F19+F20,-3)</f>
        <v>674000</v>
      </c>
      <c r="G22" s="590"/>
      <c r="H22" s="75"/>
      <c r="I22" s="74"/>
      <c r="J22" s="74"/>
      <c r="K22" s="74"/>
      <c r="L22" s="74"/>
      <c r="M22" s="70"/>
      <c r="N22" s="70"/>
      <c r="O22" s="64"/>
      <c r="P22" s="61"/>
    </row>
    <row r="23" spans="1:16" s="60" customFormat="1" ht="18" customHeight="1">
      <c r="A23" s="70"/>
      <c r="B23" s="73"/>
      <c r="C23" s="75"/>
      <c r="D23" s="75"/>
      <c r="E23" s="75"/>
      <c r="F23" s="75"/>
      <c r="G23" s="75"/>
      <c r="H23" s="75"/>
      <c r="I23" s="74"/>
      <c r="J23" s="74"/>
      <c r="K23" s="74"/>
      <c r="L23" s="74"/>
      <c r="M23" s="70"/>
      <c r="N23" s="70"/>
      <c r="O23" s="64"/>
      <c r="P23" s="61"/>
    </row>
    <row r="24" spans="1:16" s="60" customFormat="1" ht="18" customHeight="1">
      <c r="A24" s="70"/>
      <c r="B24" s="71"/>
      <c r="C24" s="66" t="s">
        <v>108</v>
      </c>
      <c r="D24" s="64"/>
      <c r="E24" s="64"/>
      <c r="F24" s="66"/>
      <c r="G24" s="66"/>
      <c r="H24" s="64"/>
      <c r="I24" s="70"/>
      <c r="J24" s="70"/>
      <c r="K24" s="70"/>
      <c r="L24" s="70"/>
      <c r="M24" s="70"/>
      <c r="N24" s="70"/>
      <c r="O24" s="64"/>
      <c r="P24" s="61"/>
    </row>
    <row r="25" spans="1:16" s="60" customFormat="1" ht="18" customHeight="1">
      <c r="A25" s="70"/>
      <c r="B25" s="64"/>
      <c r="C25" s="587" t="s">
        <v>83</v>
      </c>
      <c r="D25" s="587"/>
      <c r="E25" s="587"/>
      <c r="F25" s="588">
        <v>306000</v>
      </c>
      <c r="G25" s="588"/>
      <c r="H25" s="79"/>
      <c r="I25" s="589" t="s">
        <v>84</v>
      </c>
      <c r="J25" s="589"/>
      <c r="K25" s="589"/>
      <c r="L25" s="80">
        <v>121000</v>
      </c>
      <c r="M25" s="70"/>
      <c r="N25" s="70"/>
      <c r="O25" s="64"/>
      <c r="P25" s="61"/>
    </row>
    <row r="26" spans="1:16" s="60" customFormat="1" ht="18" customHeight="1">
      <c r="A26" s="70"/>
      <c r="B26" s="71"/>
      <c r="C26" s="66" t="s">
        <v>109</v>
      </c>
      <c r="D26" s="64"/>
      <c r="E26" s="64"/>
      <c r="F26" s="66"/>
      <c r="G26" s="66"/>
      <c r="H26" s="64"/>
      <c r="I26" s="70"/>
      <c r="J26" s="70"/>
      <c r="K26" s="70"/>
      <c r="L26" s="70"/>
      <c r="M26" s="70"/>
      <c r="N26" s="70"/>
      <c r="O26" s="64"/>
      <c r="P26" s="61"/>
    </row>
    <row r="27" spans="1:16" s="60" customFormat="1" ht="18" customHeight="1">
      <c r="A27" s="70"/>
      <c r="B27" s="64"/>
      <c r="C27" s="587" t="s">
        <v>110</v>
      </c>
      <c r="D27" s="587"/>
      <c r="E27" s="587"/>
      <c r="F27" s="588"/>
      <c r="G27" s="588"/>
      <c r="H27" s="79"/>
      <c r="I27" s="589" t="s">
        <v>111</v>
      </c>
      <c r="J27" s="589"/>
      <c r="K27" s="589"/>
      <c r="L27" s="80">
        <v>48000</v>
      </c>
      <c r="M27" s="70"/>
      <c r="N27" s="70"/>
      <c r="O27" s="64"/>
      <c r="P27" s="61"/>
    </row>
    <row r="28" spans="1:16" s="60" customFormat="1" ht="18" customHeight="1">
      <c r="A28" s="70"/>
      <c r="B28" s="64"/>
      <c r="C28" s="77"/>
      <c r="D28" s="77"/>
      <c r="E28" s="77"/>
      <c r="F28" s="78"/>
      <c r="G28" s="78"/>
      <c r="H28" s="79"/>
      <c r="I28" s="79"/>
      <c r="J28" s="79"/>
      <c r="K28" s="79"/>
      <c r="L28" s="80"/>
      <c r="M28" s="70"/>
      <c r="N28" s="70"/>
      <c r="O28" s="64"/>
      <c r="P28" s="61"/>
    </row>
    <row r="29" spans="1:16" s="60" customFormat="1" ht="18" customHeight="1">
      <c r="A29" s="70"/>
      <c r="B29" s="64"/>
      <c r="C29" s="77"/>
      <c r="D29" s="77"/>
      <c r="E29" s="77"/>
      <c r="F29" s="78"/>
      <c r="G29" s="78"/>
      <c r="H29" s="79"/>
      <c r="I29" s="79"/>
      <c r="J29" s="79"/>
      <c r="K29" s="79"/>
      <c r="L29" s="80"/>
      <c r="M29" s="70"/>
      <c r="N29" s="70"/>
      <c r="O29" s="64"/>
      <c r="P29" s="61"/>
    </row>
    <row r="30" spans="1:16" s="60" customFormat="1" ht="18" customHeight="1">
      <c r="A30" s="70"/>
      <c r="B30" s="64"/>
      <c r="C30" s="77"/>
      <c r="D30" s="77"/>
      <c r="E30" s="77"/>
      <c r="F30" s="78"/>
      <c r="G30" s="78"/>
      <c r="H30" s="79"/>
      <c r="I30" s="79"/>
      <c r="J30" s="79"/>
      <c r="K30" s="79"/>
      <c r="L30" s="80"/>
      <c r="M30" s="70"/>
      <c r="N30" s="70"/>
      <c r="O30" s="64"/>
      <c r="P30" s="61"/>
    </row>
    <row r="31" spans="1:16" ht="20.100000000000001" customHeight="1">
      <c r="B31" s="64"/>
      <c r="C31" s="77"/>
      <c r="D31" s="77"/>
      <c r="E31" s="77"/>
      <c r="F31" s="78"/>
      <c r="G31" s="78"/>
      <c r="H31" s="79"/>
      <c r="I31" s="79"/>
      <c r="J31" s="79"/>
      <c r="K31" s="79"/>
      <c r="L31" s="80"/>
      <c r="M31" s="70"/>
      <c r="N31" s="70"/>
      <c r="O31" s="64"/>
    </row>
    <row r="32" spans="1:16" ht="20.100000000000001" customHeight="1">
      <c r="B32" s="64"/>
      <c r="C32" s="77"/>
      <c r="D32" s="77"/>
      <c r="E32" s="77"/>
      <c r="F32" s="78"/>
      <c r="G32" s="78"/>
      <c r="H32" s="79"/>
      <c r="I32" s="79"/>
      <c r="J32" s="79"/>
      <c r="K32" s="79"/>
      <c r="L32" s="80"/>
      <c r="M32" s="70"/>
      <c r="N32" s="70"/>
      <c r="O32" s="64"/>
    </row>
    <row r="33" spans="2:16" ht="20.100000000000001" customHeight="1">
      <c r="B33" s="64"/>
      <c r="C33" s="77"/>
      <c r="D33" s="77"/>
      <c r="E33" s="77"/>
      <c r="F33" s="78"/>
      <c r="G33" s="78"/>
      <c r="H33" s="79"/>
      <c r="I33" s="79"/>
      <c r="J33" s="79"/>
      <c r="K33" s="79"/>
      <c r="L33" s="80"/>
      <c r="M33" s="70"/>
      <c r="N33" s="70"/>
      <c r="O33" s="64"/>
    </row>
    <row r="34" spans="2:16" ht="20.100000000000001" customHeight="1">
      <c r="B34" s="64"/>
      <c r="C34" s="77"/>
      <c r="D34" s="77"/>
      <c r="E34" s="77"/>
      <c r="F34" s="78"/>
      <c r="G34" s="78"/>
      <c r="H34" s="79"/>
      <c r="I34" s="79"/>
      <c r="J34" s="79"/>
      <c r="K34" s="79"/>
      <c r="L34" s="80"/>
    </row>
    <row r="35" spans="2:16" s="81" customFormat="1" ht="20.100000000000001" customHeight="1">
      <c r="B35" s="64"/>
      <c r="C35" s="77"/>
      <c r="D35" s="77"/>
      <c r="E35" s="77"/>
      <c r="F35" s="78"/>
      <c r="G35" s="78"/>
      <c r="H35" s="79"/>
      <c r="I35" s="79"/>
      <c r="J35" s="79"/>
      <c r="K35" s="79"/>
      <c r="L35" s="80"/>
      <c r="P35" s="82"/>
    </row>
    <row r="36" spans="2:16" s="81" customFormat="1" ht="20.100000000000001" customHeight="1">
      <c r="B36" s="64"/>
      <c r="C36" s="77"/>
      <c r="D36" s="77"/>
      <c r="E36" s="77"/>
      <c r="F36" s="78"/>
      <c r="G36" s="78"/>
      <c r="H36" s="79"/>
      <c r="I36" s="589"/>
      <c r="J36" s="589"/>
      <c r="K36" s="589"/>
      <c r="L36" s="80"/>
      <c r="P36" s="82"/>
    </row>
  </sheetData>
  <mergeCells count="40">
    <mergeCell ref="E15:F15"/>
    <mergeCell ref="I16:J16"/>
    <mergeCell ref="C19:D19"/>
    <mergeCell ref="F19:G19"/>
    <mergeCell ref="D17:E17"/>
    <mergeCell ref="F17:G17"/>
    <mergeCell ref="I17:J17"/>
    <mergeCell ref="E2:F2"/>
    <mergeCell ref="E3:F3"/>
    <mergeCell ref="I3:J3"/>
    <mergeCell ref="D5:E5"/>
    <mergeCell ref="F5:G5"/>
    <mergeCell ref="I5:J5"/>
    <mergeCell ref="I4:J4"/>
    <mergeCell ref="E7:F7"/>
    <mergeCell ref="I15:J15"/>
    <mergeCell ref="E6:F6"/>
    <mergeCell ref="E11:F11"/>
    <mergeCell ref="I11:J11"/>
    <mergeCell ref="I8:J8"/>
    <mergeCell ref="I9:J9"/>
    <mergeCell ref="E8:F8"/>
    <mergeCell ref="D10:E10"/>
    <mergeCell ref="F10:G10"/>
    <mergeCell ref="I10:J10"/>
    <mergeCell ref="I12:J12"/>
    <mergeCell ref="D13:E13"/>
    <mergeCell ref="F13:G13"/>
    <mergeCell ref="I13:J13"/>
    <mergeCell ref="E14:F14"/>
    <mergeCell ref="C25:E25"/>
    <mergeCell ref="F25:G25"/>
    <mergeCell ref="I36:K36"/>
    <mergeCell ref="C20:D20"/>
    <mergeCell ref="F20:G20"/>
    <mergeCell ref="F22:G22"/>
    <mergeCell ref="C27:E27"/>
    <mergeCell ref="I25:K25"/>
    <mergeCell ref="F27:G27"/>
    <mergeCell ref="I27:K27"/>
  </mergeCells>
  <phoneticPr fontId="90" type="noConversion"/>
  <printOptions horizontalCentered="1" gridLinesSet="0"/>
  <pageMargins left="1.2204724409448819" right="0.51181102362204722" top="1.3385826771653544" bottom="0.6692913385826772" header="0.94488188976377963" footer="0.47244094488188981"/>
  <pageSetup paperSize="9" scale="80" orientation="landscape" horizontalDpi="4294967292" verticalDpi="300" r:id="rId1"/>
  <headerFooter alignWithMargins="0">
    <oddHeader>&amp;C&amp;"굴림체,굵게"&amp;18한 전 공 사 비 산 출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6A865D-6302-4682-9EA5-8D7641A04304}">
  <sheetPr codeName="Sheet40"/>
  <dimension ref="A1:EJ40"/>
  <sheetViews>
    <sheetView view="pageBreakPreview" zoomScale="90" zoomScaleNormal="75" zoomScaleSheetLayoutView="80" workbookViewId="0">
      <pane xSplit="4" ySplit="2" topLeftCell="E3" activePane="bottomRight" state="frozen"/>
      <selection activeCell="D29" sqref="D29"/>
      <selection pane="topRight" activeCell="D29" sqref="D29"/>
      <selection pane="bottomLeft" activeCell="D29" sqref="D29"/>
      <selection pane="bottomRight" activeCell="H11" sqref="H11"/>
    </sheetView>
  </sheetViews>
  <sheetFormatPr defaultColWidth="10" defaultRowHeight="30" customHeight="1"/>
  <cols>
    <col min="1" max="1" width="24.5" style="372" customWidth="1"/>
    <col min="2" max="2" width="21.125" style="372" customWidth="1"/>
    <col min="3" max="3" width="7.625" style="372" customWidth="1"/>
    <col min="4" max="4" width="5.375" style="372" customWidth="1"/>
    <col min="5" max="5" width="12.125" style="372" customWidth="1"/>
    <col min="6" max="6" width="13.25" style="373" customWidth="1"/>
    <col min="7" max="7" width="12.125" style="373" customWidth="1"/>
    <col min="8" max="8" width="13.25" style="373" customWidth="1"/>
    <col min="9" max="12" width="12.125" style="373" customWidth="1"/>
    <col min="13" max="13" width="12.125" style="374" customWidth="1"/>
    <col min="14" max="16384" width="10" style="372"/>
  </cols>
  <sheetData>
    <row r="1" spans="1:140" s="342" customFormat="1" ht="30" customHeight="1">
      <c r="A1" s="596" t="s">
        <v>37</v>
      </c>
      <c r="B1" s="596" t="s">
        <v>332</v>
      </c>
      <c r="C1" s="596" t="s">
        <v>333</v>
      </c>
      <c r="D1" s="596" t="s">
        <v>44</v>
      </c>
      <c r="E1" s="597" t="s">
        <v>53</v>
      </c>
      <c r="F1" s="597"/>
      <c r="G1" s="340" t="s">
        <v>334</v>
      </c>
      <c r="H1" s="340"/>
      <c r="I1" s="340" t="s">
        <v>335</v>
      </c>
      <c r="J1" s="340"/>
      <c r="K1" s="340" t="s">
        <v>336</v>
      </c>
      <c r="L1" s="340"/>
      <c r="M1" s="595" t="s">
        <v>38</v>
      </c>
      <c r="N1" s="341"/>
      <c r="O1" s="341"/>
      <c r="P1" s="341"/>
      <c r="Q1" s="341"/>
      <c r="R1" s="341"/>
      <c r="S1" s="341"/>
      <c r="T1" s="341"/>
      <c r="U1" s="341"/>
      <c r="V1" s="341"/>
      <c r="W1" s="341"/>
      <c r="X1" s="341"/>
      <c r="Y1" s="341"/>
      <c r="Z1" s="341"/>
      <c r="AA1" s="341"/>
      <c r="AB1" s="341"/>
      <c r="AC1" s="341"/>
      <c r="AD1" s="341"/>
      <c r="AE1" s="341"/>
      <c r="AF1" s="341"/>
      <c r="AG1" s="341"/>
      <c r="AH1" s="341"/>
      <c r="AI1" s="341"/>
      <c r="AJ1" s="341"/>
      <c r="AK1" s="341"/>
      <c r="AL1" s="341"/>
      <c r="AM1" s="341"/>
      <c r="AN1" s="341"/>
      <c r="AO1" s="341"/>
      <c r="AP1" s="341"/>
      <c r="AQ1" s="341"/>
      <c r="AR1" s="341"/>
      <c r="AS1" s="341"/>
      <c r="AT1" s="341"/>
      <c r="AU1" s="341"/>
      <c r="AV1" s="341"/>
      <c r="AW1" s="341"/>
      <c r="AX1" s="341"/>
      <c r="AY1" s="341"/>
      <c r="AZ1" s="341"/>
      <c r="BA1" s="341"/>
      <c r="BB1" s="341"/>
      <c r="BC1" s="341"/>
      <c r="BD1" s="341"/>
      <c r="BE1" s="341"/>
      <c r="BF1" s="341"/>
      <c r="BG1" s="341"/>
      <c r="BH1" s="341"/>
      <c r="BI1" s="341"/>
      <c r="BJ1" s="341"/>
      <c r="BK1" s="341"/>
      <c r="BL1" s="341"/>
      <c r="BM1" s="341"/>
      <c r="BN1" s="341"/>
      <c r="BO1" s="341"/>
      <c r="BP1" s="341"/>
      <c r="BQ1" s="341"/>
      <c r="BR1" s="341"/>
      <c r="BS1" s="341"/>
      <c r="BT1" s="341"/>
      <c r="BU1" s="341"/>
      <c r="BV1" s="341"/>
      <c r="BW1" s="341"/>
      <c r="BX1" s="341"/>
      <c r="BY1" s="341"/>
      <c r="BZ1" s="341"/>
      <c r="CA1" s="341"/>
      <c r="CB1" s="341"/>
      <c r="CC1" s="341"/>
      <c r="CD1" s="341"/>
      <c r="CE1" s="341"/>
      <c r="CF1" s="341"/>
      <c r="CG1" s="341"/>
      <c r="CH1" s="341"/>
      <c r="CI1" s="341"/>
      <c r="CJ1" s="341"/>
      <c r="CK1" s="341"/>
      <c r="CL1" s="341"/>
      <c r="CM1" s="341"/>
      <c r="CN1" s="341"/>
      <c r="CO1" s="341"/>
      <c r="CP1" s="341"/>
      <c r="CQ1" s="341"/>
      <c r="CR1" s="341"/>
      <c r="CS1" s="341"/>
      <c r="CT1" s="341"/>
      <c r="CU1" s="341"/>
      <c r="CV1" s="341"/>
      <c r="CW1" s="341"/>
      <c r="CX1" s="341"/>
      <c r="CY1" s="341"/>
      <c r="CZ1" s="341"/>
      <c r="DA1" s="341"/>
      <c r="DB1" s="341"/>
      <c r="DC1" s="341"/>
      <c r="DD1" s="341"/>
      <c r="DE1" s="341"/>
      <c r="DF1" s="341"/>
      <c r="DG1" s="341"/>
      <c r="DH1" s="341"/>
      <c r="DI1" s="341"/>
      <c r="DJ1" s="341"/>
      <c r="DK1" s="341"/>
      <c r="DL1" s="341"/>
      <c r="DM1" s="341"/>
      <c r="DN1" s="341"/>
      <c r="DO1" s="341"/>
      <c r="DP1" s="341"/>
      <c r="DQ1" s="341"/>
      <c r="DR1" s="341"/>
      <c r="DS1" s="341"/>
      <c r="DT1" s="341"/>
      <c r="DU1" s="341"/>
      <c r="DV1" s="341"/>
      <c r="DW1" s="341"/>
      <c r="DX1" s="341"/>
      <c r="DY1" s="341"/>
      <c r="DZ1" s="341"/>
      <c r="EA1" s="341"/>
      <c r="EB1" s="341"/>
      <c r="EC1" s="341"/>
      <c r="ED1" s="341"/>
      <c r="EE1" s="341"/>
      <c r="EF1" s="341"/>
      <c r="EG1" s="341"/>
      <c r="EH1" s="341"/>
      <c r="EI1" s="341"/>
      <c r="EJ1" s="341"/>
    </row>
    <row r="2" spans="1:140" s="342" customFormat="1" ht="30" customHeight="1">
      <c r="A2" s="596"/>
      <c r="B2" s="596"/>
      <c r="C2" s="596"/>
      <c r="D2" s="596"/>
      <c r="E2" s="339" t="s">
        <v>10</v>
      </c>
      <c r="F2" s="339" t="s">
        <v>11</v>
      </c>
      <c r="G2" s="339" t="s">
        <v>10</v>
      </c>
      <c r="H2" s="339" t="s">
        <v>11</v>
      </c>
      <c r="I2" s="339" t="s">
        <v>10</v>
      </c>
      <c r="J2" s="339" t="s">
        <v>11</v>
      </c>
      <c r="K2" s="339" t="s">
        <v>10</v>
      </c>
      <c r="L2" s="339" t="s">
        <v>11</v>
      </c>
      <c r="M2" s="595"/>
      <c r="N2" s="341"/>
      <c r="O2" s="341"/>
      <c r="P2" s="341"/>
      <c r="Q2" s="341"/>
      <c r="R2" s="341"/>
      <c r="S2" s="341"/>
      <c r="T2" s="341"/>
      <c r="U2" s="341"/>
      <c r="V2" s="341"/>
      <c r="W2" s="341"/>
      <c r="X2" s="341"/>
      <c r="Y2" s="341"/>
      <c r="Z2" s="341"/>
      <c r="AA2" s="341"/>
      <c r="AB2" s="341"/>
      <c r="AC2" s="341"/>
      <c r="AD2" s="341"/>
      <c r="AE2" s="341"/>
      <c r="AF2" s="341"/>
      <c r="AG2" s="341"/>
      <c r="AH2" s="341"/>
      <c r="AI2" s="341"/>
      <c r="AJ2" s="341"/>
      <c r="AK2" s="341"/>
      <c r="AL2" s="341"/>
      <c r="AM2" s="341"/>
      <c r="AN2" s="341"/>
      <c r="AO2" s="341"/>
      <c r="AP2" s="341"/>
      <c r="AQ2" s="341"/>
      <c r="AR2" s="341"/>
      <c r="AS2" s="341"/>
      <c r="AT2" s="341"/>
      <c r="AU2" s="341"/>
      <c r="AV2" s="341"/>
      <c r="AW2" s="341"/>
      <c r="AX2" s="341"/>
      <c r="AY2" s="341"/>
      <c r="AZ2" s="341"/>
      <c r="BA2" s="341"/>
      <c r="BB2" s="341"/>
      <c r="BC2" s="341"/>
      <c r="BD2" s="341"/>
      <c r="BE2" s="341"/>
      <c r="BF2" s="341"/>
      <c r="BG2" s="341"/>
      <c r="BH2" s="341"/>
      <c r="BI2" s="341"/>
      <c r="BJ2" s="341"/>
      <c r="BK2" s="341"/>
      <c r="BL2" s="341"/>
      <c r="BM2" s="341"/>
      <c r="BN2" s="341"/>
      <c r="BO2" s="341"/>
      <c r="BP2" s="341"/>
      <c r="BQ2" s="341"/>
      <c r="BR2" s="341"/>
      <c r="BS2" s="341"/>
      <c r="BT2" s="341"/>
      <c r="BU2" s="341"/>
      <c r="BV2" s="341"/>
      <c r="BW2" s="341"/>
      <c r="BX2" s="341"/>
      <c r="BY2" s="341"/>
      <c r="BZ2" s="341"/>
      <c r="CA2" s="341"/>
      <c r="CB2" s="341"/>
      <c r="CC2" s="341"/>
      <c r="CD2" s="341"/>
      <c r="CE2" s="341"/>
      <c r="CF2" s="341"/>
      <c r="CG2" s="341"/>
      <c r="CH2" s="341"/>
      <c r="CI2" s="341"/>
      <c r="CJ2" s="341"/>
      <c r="CK2" s="341"/>
      <c r="CL2" s="341"/>
      <c r="CM2" s="341"/>
      <c r="CN2" s="341"/>
      <c r="CO2" s="341"/>
      <c r="CP2" s="341"/>
      <c r="CQ2" s="341"/>
      <c r="CR2" s="341"/>
      <c r="CS2" s="341"/>
      <c r="CT2" s="341"/>
      <c r="CU2" s="341"/>
      <c r="CV2" s="341"/>
      <c r="CW2" s="341"/>
      <c r="CX2" s="341"/>
      <c r="CY2" s="341"/>
      <c r="CZ2" s="341"/>
      <c r="DA2" s="341"/>
      <c r="DB2" s="341"/>
      <c r="DC2" s="341"/>
      <c r="DD2" s="341"/>
      <c r="DE2" s="341"/>
      <c r="DF2" s="341"/>
      <c r="DG2" s="341"/>
      <c r="DH2" s="341"/>
      <c r="DI2" s="341"/>
      <c r="DJ2" s="341"/>
      <c r="DK2" s="341"/>
      <c r="DL2" s="341"/>
      <c r="DM2" s="341"/>
      <c r="DN2" s="341"/>
      <c r="DO2" s="341"/>
      <c r="DP2" s="341"/>
      <c r="DQ2" s="341"/>
      <c r="DR2" s="341"/>
      <c r="DS2" s="341"/>
      <c r="DT2" s="341"/>
      <c r="DU2" s="341"/>
      <c r="DV2" s="341"/>
      <c r="DW2" s="341"/>
      <c r="DX2" s="341"/>
      <c r="DY2" s="341"/>
      <c r="DZ2" s="341"/>
      <c r="EA2" s="341"/>
      <c r="EB2" s="341"/>
      <c r="EC2" s="341"/>
      <c r="ED2" s="341"/>
      <c r="EE2" s="341"/>
      <c r="EF2" s="341"/>
      <c r="EG2" s="341"/>
      <c r="EH2" s="341"/>
      <c r="EI2" s="341"/>
      <c r="EJ2" s="341"/>
    </row>
    <row r="3" spans="1:140" s="349" customFormat="1" ht="30" customHeight="1">
      <c r="A3" s="343" t="s">
        <v>359</v>
      </c>
      <c r="B3" s="344"/>
      <c r="C3" s="345"/>
      <c r="D3" s="346"/>
      <c r="E3" s="347"/>
      <c r="F3" s="347"/>
      <c r="G3" s="347"/>
      <c r="H3" s="344"/>
      <c r="I3" s="344"/>
      <c r="J3" s="344"/>
      <c r="K3" s="344"/>
      <c r="L3" s="344"/>
      <c r="M3" s="348"/>
    </row>
    <row r="4" spans="1:140" s="352" customFormat="1" ht="30" customHeight="1">
      <c r="A4" s="344" t="s">
        <v>337</v>
      </c>
      <c r="B4" s="344"/>
      <c r="C4" s="344"/>
      <c r="D4" s="346"/>
      <c r="E4" s="350"/>
      <c r="F4" s="350"/>
      <c r="G4" s="351"/>
      <c r="H4" s="345"/>
      <c r="I4" s="345"/>
      <c r="J4" s="345"/>
      <c r="K4" s="345"/>
      <c r="L4" s="345"/>
      <c r="M4" s="348"/>
    </row>
    <row r="5" spans="1:140" s="352" customFormat="1" ht="30" customHeight="1">
      <c r="A5" s="344" t="s">
        <v>338</v>
      </c>
      <c r="B5" s="344"/>
      <c r="C5" s="344"/>
      <c r="D5" s="346"/>
      <c r="E5" s="350"/>
      <c r="F5" s="350"/>
      <c r="G5" s="353"/>
      <c r="H5" s="351"/>
      <c r="I5" s="345"/>
      <c r="J5" s="345"/>
      <c r="K5" s="345"/>
      <c r="L5" s="345"/>
      <c r="M5" s="348"/>
    </row>
    <row r="6" spans="1:140" s="352" customFormat="1" ht="30" customHeight="1">
      <c r="A6" s="344" t="s">
        <v>357</v>
      </c>
      <c r="B6" s="347" t="s">
        <v>339</v>
      </c>
      <c r="C6" s="364">
        <v>5</v>
      </c>
      <c r="D6" s="346" t="s">
        <v>340</v>
      </c>
      <c r="E6" s="350"/>
      <c r="F6" s="351">
        <f>H6+I6+K6</f>
        <v>531000</v>
      </c>
      <c r="G6" s="353"/>
      <c r="H6" s="363">
        <v>531000</v>
      </c>
      <c r="I6" s="345"/>
      <c r="J6" s="345"/>
      <c r="K6" s="345"/>
      <c r="L6" s="345"/>
      <c r="M6" s="348"/>
      <c r="O6" s="352" t="s">
        <v>355</v>
      </c>
    </row>
    <row r="7" spans="1:140" s="352" customFormat="1" ht="30" customHeight="1">
      <c r="A7" s="344"/>
      <c r="B7" s="347" t="s">
        <v>341</v>
      </c>
      <c r="C7" s="364">
        <v>395</v>
      </c>
      <c r="D7" s="346" t="s">
        <v>340</v>
      </c>
      <c r="E7" s="350"/>
      <c r="F7" s="351">
        <f>H7+I7+K7</f>
        <v>50560000</v>
      </c>
      <c r="G7" s="375">
        <v>128000</v>
      </c>
      <c r="H7" s="351">
        <f>C7*G7</f>
        <v>50560000</v>
      </c>
      <c r="I7" s="345"/>
      <c r="J7" s="345"/>
      <c r="K7" s="345"/>
      <c r="L7" s="345"/>
      <c r="M7" s="348"/>
      <c r="O7" s="352" t="s">
        <v>355</v>
      </c>
    </row>
    <row r="8" spans="1:140" s="352" customFormat="1" ht="30" customHeight="1">
      <c r="A8" s="354" t="s">
        <v>342</v>
      </c>
      <c r="B8" s="347" t="s">
        <v>343</v>
      </c>
      <c r="C8" s="344">
        <v>400</v>
      </c>
      <c r="D8" s="346" t="s">
        <v>340</v>
      </c>
      <c r="E8" s="350"/>
      <c r="F8" s="351">
        <f>H8+I8+K8</f>
        <v>-8800000</v>
      </c>
      <c r="G8" s="376">
        <v>-22000</v>
      </c>
      <c r="H8" s="351">
        <f>C8*G8</f>
        <v>-8800000</v>
      </c>
      <c r="I8" s="345"/>
      <c r="J8" s="345"/>
      <c r="K8" s="345"/>
      <c r="L8" s="345"/>
      <c r="M8" s="348"/>
      <c r="O8" s="352" t="s">
        <v>356</v>
      </c>
    </row>
    <row r="9" spans="1:140" s="352" customFormat="1" ht="30" customHeight="1">
      <c r="A9" s="344"/>
      <c r="B9" s="354" t="s">
        <v>344</v>
      </c>
      <c r="C9" s="344"/>
      <c r="D9" s="355"/>
      <c r="E9" s="350"/>
      <c r="F9" s="351">
        <f>H9+I9+K9</f>
        <v>42291000</v>
      </c>
      <c r="G9" s="350"/>
      <c r="H9" s="351">
        <f>SUM(H6:H8)</f>
        <v>42291000</v>
      </c>
      <c r="I9" s="345"/>
      <c r="J9" s="345"/>
      <c r="K9" s="345"/>
      <c r="L9" s="345"/>
      <c r="M9" s="348"/>
    </row>
    <row r="10" spans="1:140" s="352" customFormat="1" ht="30" customHeight="1">
      <c r="A10" s="344"/>
      <c r="B10" s="354"/>
      <c r="C10" s="344"/>
      <c r="D10" s="355"/>
      <c r="E10" s="350"/>
      <c r="F10" s="351"/>
      <c r="G10" s="350"/>
      <c r="H10" s="351"/>
      <c r="I10" s="345"/>
      <c r="J10" s="345"/>
      <c r="K10" s="345"/>
      <c r="L10" s="345"/>
      <c r="M10" s="356"/>
    </row>
    <row r="11" spans="1:140" s="352" customFormat="1" ht="30" customHeight="1">
      <c r="A11" s="344" t="s">
        <v>358</v>
      </c>
      <c r="B11" s="347" t="s">
        <v>339</v>
      </c>
      <c r="C11" s="364">
        <v>5</v>
      </c>
      <c r="D11" s="346" t="s">
        <v>340</v>
      </c>
      <c r="E11" s="350"/>
      <c r="F11" s="351">
        <f>H11+I11+K11</f>
        <v>306000</v>
      </c>
      <c r="G11" s="353"/>
      <c r="H11" s="363">
        <v>306000</v>
      </c>
      <c r="I11" s="345"/>
      <c r="J11" s="345"/>
      <c r="K11" s="345"/>
      <c r="L11" s="345"/>
      <c r="M11" s="356"/>
    </row>
    <row r="12" spans="1:140" s="352" customFormat="1" ht="30" customHeight="1">
      <c r="A12" s="344"/>
      <c r="B12" s="347" t="s">
        <v>341</v>
      </c>
      <c r="C12" s="364">
        <v>0</v>
      </c>
      <c r="D12" s="346" t="s">
        <v>340</v>
      </c>
      <c r="E12" s="350"/>
      <c r="F12" s="351">
        <f>H12+I12+K12</f>
        <v>0</v>
      </c>
      <c r="G12" s="375">
        <v>121000</v>
      </c>
      <c r="H12" s="351">
        <f>C12*G12</f>
        <v>0</v>
      </c>
      <c r="I12" s="345"/>
      <c r="J12" s="345"/>
      <c r="K12" s="345"/>
      <c r="L12" s="345"/>
      <c r="M12" s="356"/>
    </row>
    <row r="13" spans="1:140" s="352" customFormat="1" ht="30" customHeight="1">
      <c r="A13" s="344"/>
      <c r="B13" s="354" t="s">
        <v>344</v>
      </c>
      <c r="C13" s="344"/>
      <c r="D13" s="355"/>
      <c r="E13" s="350"/>
      <c r="F13" s="351">
        <f>H13+I13+K13</f>
        <v>306000</v>
      </c>
      <c r="G13" s="350"/>
      <c r="H13" s="351">
        <f>SUM(H11:H12)</f>
        <v>306000</v>
      </c>
      <c r="I13" s="345"/>
      <c r="J13" s="345"/>
      <c r="K13" s="345"/>
      <c r="L13" s="345"/>
      <c r="M13" s="356"/>
    </row>
    <row r="14" spans="1:140" s="352" customFormat="1" ht="30" customHeight="1">
      <c r="A14" s="344"/>
      <c r="B14" s="354"/>
      <c r="C14" s="344"/>
      <c r="D14" s="355"/>
      <c r="E14" s="351"/>
      <c r="F14" s="351"/>
      <c r="G14" s="351"/>
      <c r="H14" s="351"/>
      <c r="I14" s="345"/>
      <c r="J14" s="345"/>
      <c r="K14" s="345"/>
      <c r="L14" s="345"/>
      <c r="M14" s="356"/>
    </row>
    <row r="15" spans="1:140" s="352" customFormat="1" ht="30" customHeight="1">
      <c r="A15" s="344"/>
      <c r="B15" s="354"/>
      <c r="C15" s="344"/>
      <c r="D15" s="355"/>
      <c r="E15" s="351"/>
      <c r="F15" s="351"/>
      <c r="G15" s="351"/>
      <c r="H15" s="351"/>
      <c r="I15" s="345"/>
      <c r="J15" s="345"/>
      <c r="K15" s="345"/>
      <c r="L15" s="345"/>
      <c r="M15" s="356"/>
    </row>
    <row r="16" spans="1:140" s="352" customFormat="1" ht="30" customHeight="1">
      <c r="A16" s="344"/>
      <c r="B16" s="354"/>
      <c r="C16" s="344"/>
      <c r="D16" s="355"/>
      <c r="E16" s="351"/>
      <c r="F16" s="351"/>
      <c r="G16" s="351"/>
      <c r="H16" s="351"/>
      <c r="I16" s="345"/>
      <c r="J16" s="345"/>
      <c r="K16" s="345"/>
      <c r="L16" s="345"/>
      <c r="M16" s="356"/>
    </row>
    <row r="17" spans="1:13" s="352" customFormat="1" ht="30" customHeight="1">
      <c r="A17" s="344"/>
      <c r="B17" s="347"/>
      <c r="C17" s="344"/>
      <c r="D17" s="346"/>
      <c r="E17" s="351"/>
      <c r="F17" s="351"/>
      <c r="G17" s="351"/>
      <c r="H17" s="351"/>
      <c r="I17" s="345"/>
      <c r="J17" s="345"/>
      <c r="K17" s="345"/>
      <c r="L17" s="345"/>
      <c r="M17" s="356"/>
    </row>
    <row r="18" spans="1:13" s="352" customFormat="1" ht="30" customHeight="1">
      <c r="A18" s="344"/>
      <c r="B18" s="347"/>
      <c r="C18" s="344"/>
      <c r="D18" s="346"/>
      <c r="E18" s="351"/>
      <c r="F18" s="351"/>
      <c r="G18" s="351"/>
      <c r="H18" s="351"/>
      <c r="I18" s="345"/>
      <c r="J18" s="345"/>
      <c r="K18" s="345"/>
      <c r="L18" s="345"/>
      <c r="M18" s="356"/>
    </row>
    <row r="19" spans="1:13" s="352" customFormat="1" ht="30" customHeight="1">
      <c r="A19" s="344"/>
      <c r="B19" s="354"/>
      <c r="C19" s="344"/>
      <c r="D19" s="355"/>
      <c r="E19" s="351"/>
      <c r="F19" s="351"/>
      <c r="G19" s="351"/>
      <c r="H19" s="351"/>
      <c r="I19" s="345"/>
      <c r="J19" s="345"/>
      <c r="K19" s="345"/>
      <c r="L19" s="345"/>
      <c r="M19" s="356"/>
    </row>
    <row r="20" spans="1:13" s="366" customFormat="1" ht="30" customHeight="1">
      <c r="A20" s="357"/>
      <c r="B20" s="358"/>
      <c r="C20" s="357"/>
      <c r="D20" s="359"/>
      <c r="E20" s="360"/>
      <c r="F20" s="361"/>
      <c r="G20" s="362"/>
      <c r="H20" s="363"/>
      <c r="I20" s="364"/>
      <c r="J20" s="364"/>
      <c r="K20" s="364"/>
      <c r="L20" s="364"/>
      <c r="M20" s="365"/>
    </row>
    <row r="21" spans="1:13" s="366" customFormat="1" ht="30" customHeight="1">
      <c r="A21" s="357"/>
      <c r="B21" s="358"/>
      <c r="C21" s="357"/>
      <c r="D21" s="359"/>
      <c r="E21" s="360"/>
      <c r="F21" s="361"/>
      <c r="G21" s="362"/>
      <c r="H21" s="363"/>
      <c r="I21" s="364"/>
      <c r="J21" s="364"/>
      <c r="K21" s="364"/>
      <c r="L21" s="364"/>
      <c r="M21" s="365"/>
    </row>
    <row r="22" spans="1:13" s="366" customFormat="1" ht="30" customHeight="1">
      <c r="A22" s="357" t="s">
        <v>345</v>
      </c>
      <c r="B22" s="357"/>
      <c r="C22" s="360"/>
      <c r="D22" s="367"/>
      <c r="E22" s="360"/>
      <c r="F22" s="360"/>
      <c r="G22" s="360"/>
      <c r="H22" s="360"/>
      <c r="I22" s="360"/>
      <c r="J22" s="360"/>
      <c r="K22" s="360"/>
      <c r="L22" s="360"/>
      <c r="M22" s="365"/>
    </row>
    <row r="23" spans="1:13" s="366" customFormat="1" ht="30" customHeight="1">
      <c r="A23" s="357" t="s">
        <v>346</v>
      </c>
      <c r="B23" s="358"/>
      <c r="C23" s="360">
        <v>1</v>
      </c>
      <c r="D23" s="367" t="s">
        <v>331</v>
      </c>
      <c r="E23" s="360"/>
      <c r="F23" s="363">
        <f>H23+I23+K23</f>
        <v>94000</v>
      </c>
      <c r="G23" s="363">
        <v>94000</v>
      </c>
      <c r="H23" s="363">
        <f>C23*G23</f>
        <v>94000</v>
      </c>
      <c r="I23" s="360"/>
      <c r="J23" s="360"/>
      <c r="K23" s="360"/>
      <c r="L23" s="360"/>
      <c r="M23" s="365"/>
    </row>
    <row r="24" spans="1:13" s="366" customFormat="1" ht="30" customHeight="1">
      <c r="A24" s="357" t="s">
        <v>347</v>
      </c>
      <c r="B24" s="357"/>
      <c r="C24" s="360"/>
      <c r="D24" s="367"/>
      <c r="E24" s="360"/>
      <c r="F24" s="363"/>
      <c r="G24" s="363"/>
      <c r="H24" s="363"/>
      <c r="I24" s="360"/>
      <c r="J24" s="360"/>
      <c r="K24" s="368"/>
      <c r="L24" s="360"/>
      <c r="M24" s="365"/>
    </row>
    <row r="25" spans="1:13" s="366" customFormat="1" ht="30" customHeight="1">
      <c r="A25" s="357" t="s">
        <v>348</v>
      </c>
      <c r="B25" s="357"/>
      <c r="C25" s="360"/>
      <c r="D25" s="367"/>
      <c r="E25" s="360"/>
      <c r="F25" s="363"/>
      <c r="G25" s="363"/>
      <c r="H25" s="363"/>
      <c r="I25" s="360"/>
      <c r="J25" s="360"/>
      <c r="K25" s="360"/>
      <c r="L25" s="360"/>
      <c r="M25" s="365"/>
    </row>
    <row r="26" spans="1:13" s="366" customFormat="1" ht="30" customHeight="1">
      <c r="A26" s="357" t="s">
        <v>349</v>
      </c>
      <c r="B26" s="357"/>
      <c r="C26" s="360">
        <v>400</v>
      </c>
      <c r="D26" s="358" t="s">
        <v>340</v>
      </c>
      <c r="E26" s="360"/>
      <c r="F26" s="363">
        <f>H26+I26+K26</f>
        <v>156400</v>
      </c>
      <c r="G26" s="363">
        <v>391</v>
      </c>
      <c r="H26" s="363">
        <f>C26*G26</f>
        <v>156400</v>
      </c>
      <c r="I26" s="360"/>
      <c r="J26" s="360"/>
      <c r="K26" s="360"/>
      <c r="L26" s="360"/>
      <c r="M26" s="365"/>
    </row>
    <row r="27" spans="1:13" s="366" customFormat="1" ht="30" customHeight="1">
      <c r="A27" s="357"/>
      <c r="B27" s="369" t="s">
        <v>350</v>
      </c>
      <c r="C27" s="360"/>
      <c r="D27" s="367"/>
      <c r="E27" s="360"/>
      <c r="F27" s="363">
        <f>H27+I27+K27</f>
        <v>250400</v>
      </c>
      <c r="G27" s="363"/>
      <c r="H27" s="363">
        <f>SUM(H23:H26)</f>
        <v>250400</v>
      </c>
      <c r="I27" s="360"/>
      <c r="J27" s="360"/>
      <c r="K27" s="360"/>
      <c r="L27" s="360"/>
      <c r="M27" s="365"/>
    </row>
    <row r="28" spans="1:13" s="366" customFormat="1" ht="30" customHeight="1">
      <c r="A28" s="357"/>
      <c r="B28" s="369"/>
      <c r="C28" s="360"/>
      <c r="D28" s="367"/>
      <c r="E28" s="360"/>
      <c r="F28" s="363"/>
      <c r="G28" s="363"/>
      <c r="H28" s="363"/>
      <c r="I28" s="360"/>
      <c r="J28" s="360"/>
      <c r="K28" s="360"/>
      <c r="L28" s="360"/>
      <c r="M28" s="365"/>
    </row>
    <row r="29" spans="1:13" s="366" customFormat="1" ht="30" customHeight="1">
      <c r="A29" s="357"/>
      <c r="B29" s="358"/>
      <c r="C29" s="360"/>
      <c r="D29" s="367"/>
      <c r="E29" s="360"/>
      <c r="F29" s="363"/>
      <c r="G29" s="363"/>
      <c r="H29" s="363"/>
      <c r="I29" s="360"/>
      <c r="J29" s="360"/>
      <c r="K29" s="360"/>
      <c r="L29" s="360"/>
      <c r="M29" s="365"/>
    </row>
    <row r="30" spans="1:13" s="366" customFormat="1" ht="30" customHeight="1">
      <c r="A30" s="357"/>
      <c r="B30" s="357"/>
      <c r="C30" s="360"/>
      <c r="D30" s="367"/>
      <c r="E30" s="360"/>
      <c r="F30" s="363"/>
      <c r="G30" s="363"/>
      <c r="H30" s="363"/>
      <c r="I30" s="360"/>
      <c r="J30" s="360"/>
      <c r="K30" s="360"/>
      <c r="L30" s="360"/>
      <c r="M30" s="365"/>
    </row>
    <row r="31" spans="1:13" s="366" customFormat="1" ht="30" customHeight="1">
      <c r="A31" s="357"/>
      <c r="B31" s="357"/>
      <c r="C31" s="360"/>
      <c r="D31" s="367"/>
      <c r="E31" s="360"/>
      <c r="F31" s="363"/>
      <c r="G31" s="363"/>
      <c r="H31" s="363"/>
      <c r="I31" s="360"/>
      <c r="J31" s="360"/>
      <c r="K31" s="360"/>
      <c r="L31" s="360"/>
      <c r="M31" s="365"/>
    </row>
    <row r="32" spans="1:13" s="366" customFormat="1" ht="30" customHeight="1">
      <c r="A32" s="357"/>
      <c r="B32" s="357"/>
      <c r="C32" s="360"/>
      <c r="D32" s="358"/>
      <c r="E32" s="360"/>
      <c r="F32" s="363"/>
      <c r="G32" s="363"/>
      <c r="H32" s="363"/>
      <c r="I32" s="360"/>
      <c r="J32" s="360"/>
      <c r="K32" s="360"/>
      <c r="L32" s="360"/>
      <c r="M32" s="365"/>
    </row>
    <row r="33" spans="1:13" s="366" customFormat="1" ht="30" customHeight="1">
      <c r="A33" s="357"/>
      <c r="B33" s="357"/>
      <c r="C33" s="360"/>
      <c r="D33" s="358"/>
      <c r="E33" s="360"/>
      <c r="F33" s="363"/>
      <c r="G33" s="363"/>
      <c r="H33" s="363"/>
      <c r="I33" s="360"/>
      <c r="J33" s="360"/>
      <c r="K33" s="360"/>
      <c r="L33" s="360"/>
      <c r="M33" s="365"/>
    </row>
    <row r="34" spans="1:13" s="366" customFormat="1" ht="30" customHeight="1">
      <c r="A34" s="357"/>
      <c r="B34" s="369"/>
      <c r="C34" s="360"/>
      <c r="D34" s="367"/>
      <c r="E34" s="360"/>
      <c r="F34" s="363"/>
      <c r="G34" s="363"/>
      <c r="H34" s="363"/>
      <c r="I34" s="360"/>
      <c r="J34" s="360"/>
      <c r="K34" s="360"/>
      <c r="L34" s="360"/>
      <c r="M34" s="365"/>
    </row>
    <row r="35" spans="1:13" s="366" customFormat="1" ht="30" customHeight="1">
      <c r="A35" s="357"/>
      <c r="B35" s="369"/>
      <c r="C35" s="360"/>
      <c r="D35" s="367"/>
      <c r="E35" s="360"/>
      <c r="F35" s="363"/>
      <c r="G35" s="363"/>
      <c r="H35" s="363"/>
      <c r="I35" s="360"/>
      <c r="J35" s="360"/>
      <c r="K35" s="360"/>
      <c r="L35" s="360"/>
      <c r="M35" s="365"/>
    </row>
    <row r="36" spans="1:13" s="366" customFormat="1" ht="30" customHeight="1">
      <c r="A36" s="357"/>
      <c r="B36" s="357"/>
      <c r="C36" s="360"/>
      <c r="D36" s="367"/>
      <c r="E36" s="360"/>
      <c r="F36" s="363"/>
      <c r="G36" s="363"/>
      <c r="H36" s="363"/>
      <c r="I36" s="360"/>
      <c r="J36" s="360"/>
      <c r="K36" s="360"/>
      <c r="L36" s="360"/>
      <c r="M36" s="365"/>
    </row>
    <row r="37" spans="1:13" s="366" customFormat="1" ht="30" customHeight="1">
      <c r="A37" s="357"/>
      <c r="B37" s="358" t="s">
        <v>351</v>
      </c>
      <c r="C37" s="360"/>
      <c r="D37" s="359"/>
      <c r="E37" s="360"/>
      <c r="F37" s="363">
        <f>H37+I37+K37</f>
        <v>42847400</v>
      </c>
      <c r="G37" s="370"/>
      <c r="H37" s="363">
        <f>H9+H13+H27</f>
        <v>42847400</v>
      </c>
      <c r="I37" s="360"/>
      <c r="J37" s="360"/>
      <c r="K37" s="360"/>
      <c r="L37" s="360"/>
      <c r="M37" s="365"/>
    </row>
    <row r="38" spans="1:13" s="366" customFormat="1" ht="30" customHeight="1">
      <c r="A38" s="357"/>
      <c r="B38" s="358" t="s">
        <v>352</v>
      </c>
      <c r="C38" s="357"/>
      <c r="D38" s="359"/>
      <c r="E38" s="360"/>
      <c r="F38" s="363">
        <f>INT(F37*10%)</f>
        <v>4284740</v>
      </c>
      <c r="G38" s="362"/>
      <c r="H38" s="363"/>
      <c r="I38" s="364"/>
      <c r="J38" s="364"/>
      <c r="K38" s="364"/>
      <c r="L38" s="364"/>
      <c r="M38" s="365"/>
    </row>
    <row r="39" spans="1:13" s="366" customFormat="1" ht="30" customHeight="1">
      <c r="A39" s="357"/>
      <c r="B39" s="358" t="s">
        <v>353</v>
      </c>
      <c r="C39" s="357"/>
      <c r="D39" s="359"/>
      <c r="E39" s="360"/>
      <c r="F39" s="371">
        <f>SUM(F37:F38)</f>
        <v>47132140</v>
      </c>
      <c r="G39" s="362"/>
      <c r="H39" s="363"/>
      <c r="I39" s="364"/>
      <c r="J39" s="364"/>
      <c r="K39" s="364"/>
      <c r="L39" s="364"/>
      <c r="M39" s="365"/>
    </row>
    <row r="40" spans="1:13" s="366" customFormat="1" ht="30" customHeight="1">
      <c r="A40" s="357"/>
      <c r="B40" s="358" t="s">
        <v>354</v>
      </c>
      <c r="C40" s="357"/>
      <c r="D40" s="359"/>
      <c r="E40" s="360"/>
      <c r="F40" s="361">
        <f>ROUNDUP(F39,-3)</f>
        <v>47133000</v>
      </c>
      <c r="G40" s="362"/>
      <c r="H40" s="363"/>
      <c r="I40" s="364"/>
      <c r="J40" s="364"/>
      <c r="K40" s="364"/>
      <c r="L40" s="364"/>
      <c r="M40" s="365"/>
    </row>
  </sheetData>
  <mergeCells count="6">
    <mergeCell ref="M1:M2"/>
    <mergeCell ref="A1:A2"/>
    <mergeCell ref="B1:B2"/>
    <mergeCell ref="C1:C2"/>
    <mergeCell ref="D1:D2"/>
    <mergeCell ref="E1:F1"/>
  </mergeCells>
  <phoneticPr fontId="90" type="noConversion"/>
  <printOptions horizontalCentered="1" verticalCentered="1"/>
  <pageMargins left="0.94488188976377963" right="0.39370078740157483" top="0.9055118110236221" bottom="0.59055118110236227" header="0.59055118110236227" footer="0.31496062992125984"/>
  <pageSetup paperSize="9" scale="72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3762AC-D9FA-4442-B1E4-E39218E3B4DD}">
  <sheetPr codeName="Sheet51">
    <tabColor theme="0" tint="-0.249977111117893"/>
  </sheetPr>
  <dimension ref="A1:I27"/>
  <sheetViews>
    <sheetView view="pageBreakPreview" topLeftCell="A8" zoomScaleNormal="100" zoomScaleSheetLayoutView="100" workbookViewId="0">
      <selection activeCell="A22" sqref="A22:XFD22"/>
    </sheetView>
  </sheetViews>
  <sheetFormatPr defaultColWidth="10" defaultRowHeight="18" customHeight="1"/>
  <cols>
    <col min="1" max="1" width="29" style="120" customWidth="1"/>
    <col min="2" max="2" width="29" style="126" customWidth="1"/>
    <col min="3" max="3" width="9.875" style="120" customWidth="1"/>
    <col min="4" max="4" width="7" style="126" customWidth="1"/>
    <col min="5" max="5" width="15.5" style="127" customWidth="1"/>
    <col min="6" max="6" width="17.75" style="127" bestFit="1" customWidth="1"/>
    <col min="7" max="8" width="15.5" style="127" customWidth="1"/>
    <col min="9" max="9" width="15.5" style="120" customWidth="1"/>
    <col min="10" max="16384" width="10" style="120"/>
  </cols>
  <sheetData>
    <row r="1" spans="1:9" ht="30" customHeight="1">
      <c r="A1" s="598" t="s">
        <v>562</v>
      </c>
      <c r="B1" s="598"/>
      <c r="C1" s="598"/>
      <c r="D1" s="598"/>
      <c r="E1" s="598"/>
      <c r="F1" s="598"/>
      <c r="G1" s="598"/>
      <c r="H1" s="598"/>
      <c r="I1" s="598"/>
    </row>
    <row r="2" spans="1:9" s="121" customFormat="1" ht="30" customHeight="1">
      <c r="A2" s="599" t="str">
        <f>원가계산!A1</f>
        <v>공사명 : 송정배수펌프장 전력설비 노후 부품 교체</v>
      </c>
      <c r="B2" s="599"/>
      <c r="C2" s="599"/>
      <c r="D2" s="599"/>
      <c r="E2" s="599"/>
      <c r="F2" s="599"/>
      <c r="G2" s="599"/>
      <c r="H2" s="599"/>
      <c r="I2" s="599"/>
    </row>
    <row r="3" spans="1:9" s="121" customFormat="1" ht="30" customHeight="1">
      <c r="A3" s="170" t="s">
        <v>173</v>
      </c>
      <c r="B3" s="170" t="s">
        <v>7</v>
      </c>
      <c r="C3" s="170" t="s">
        <v>8</v>
      </c>
      <c r="D3" s="170" t="s">
        <v>31</v>
      </c>
      <c r="E3" s="171" t="s">
        <v>1</v>
      </c>
      <c r="F3" s="171" t="s">
        <v>174</v>
      </c>
      <c r="G3" s="171" t="s">
        <v>41</v>
      </c>
      <c r="H3" s="171" t="s">
        <v>118</v>
      </c>
      <c r="I3" s="170" t="s">
        <v>9</v>
      </c>
    </row>
    <row r="4" spans="1:9" s="121" customFormat="1" ht="30" customHeight="1">
      <c r="A4" s="125" t="s">
        <v>326</v>
      </c>
      <c r="B4" s="326" t="s">
        <v>65</v>
      </c>
      <c r="C4" s="123">
        <v>1</v>
      </c>
      <c r="D4" s="122" t="s">
        <v>30</v>
      </c>
      <c r="E4" s="124" t="e">
        <f t="shared" ref="E4:E12" si="0">F4+G4+H4</f>
        <v>#REF!</v>
      </c>
      <c r="F4" s="124" t="e">
        <f>단가기초산출!S22</f>
        <v>#REF!</v>
      </c>
      <c r="G4" s="124" t="e">
        <f>단가기초산출!T22</f>
        <v>#REF!</v>
      </c>
      <c r="H4" s="124">
        <f>단가기초산출!U22</f>
        <v>304</v>
      </c>
      <c r="I4" s="327" t="s">
        <v>563</v>
      </c>
    </row>
    <row r="5" spans="1:9" s="121" customFormat="1" ht="30" customHeight="1">
      <c r="A5" s="125" t="s">
        <v>66</v>
      </c>
      <c r="B5" s="326" t="s">
        <v>65</v>
      </c>
      <c r="C5" s="123">
        <v>1</v>
      </c>
      <c r="D5" s="122" t="s">
        <v>30</v>
      </c>
      <c r="E5" s="124" t="e">
        <f t="shared" si="0"/>
        <v>#REF!</v>
      </c>
      <c r="F5" s="124" t="e">
        <f>단가기초산출!S57</f>
        <v>#REF!</v>
      </c>
      <c r="G5" s="124" t="e">
        <f>단가기초산출!T57</f>
        <v>#REF!</v>
      </c>
      <c r="H5" s="124">
        <f>단가기초산출!U57</f>
        <v>404</v>
      </c>
      <c r="I5" s="327" t="s">
        <v>360</v>
      </c>
    </row>
    <row r="6" spans="1:9" s="121" customFormat="1" ht="30" customHeight="1">
      <c r="A6" s="328" t="s">
        <v>434</v>
      </c>
      <c r="B6" s="329" t="s">
        <v>564</v>
      </c>
      <c r="C6" s="123">
        <v>1</v>
      </c>
      <c r="D6" s="330" t="s">
        <v>30</v>
      </c>
      <c r="E6" s="124" t="e">
        <f t="shared" si="0"/>
        <v>#REF!</v>
      </c>
      <c r="F6" s="124" t="e">
        <f>단가기초산출!S66</f>
        <v>#REF!</v>
      </c>
      <c r="G6" s="124" t="e">
        <f>단가기초산출!T66</f>
        <v>#REF!</v>
      </c>
      <c r="H6" s="124">
        <f>단가기초산출!U66</f>
        <v>0</v>
      </c>
      <c r="I6" s="327" t="s">
        <v>445</v>
      </c>
    </row>
    <row r="7" spans="1:9" s="121" customFormat="1" ht="30" customHeight="1">
      <c r="A7" s="384" t="s">
        <v>433</v>
      </c>
      <c r="B7" s="385" t="s">
        <v>35</v>
      </c>
      <c r="C7" s="331">
        <v>1</v>
      </c>
      <c r="D7" s="332" t="s">
        <v>30</v>
      </c>
      <c r="E7" s="124" t="e">
        <f t="shared" si="0"/>
        <v>#REF!</v>
      </c>
      <c r="F7" s="124">
        <f>단가기초산출!S73</f>
        <v>0</v>
      </c>
      <c r="G7" s="124" t="e">
        <f>단가기초산출!T73</f>
        <v>#REF!</v>
      </c>
      <c r="H7" s="124">
        <f>단가기초산출!U73</f>
        <v>0</v>
      </c>
      <c r="I7" s="327" t="s">
        <v>432</v>
      </c>
    </row>
    <row r="8" spans="1:9" ht="30" customHeight="1">
      <c r="A8" s="384" t="s">
        <v>431</v>
      </c>
      <c r="B8" s="385" t="s">
        <v>430</v>
      </c>
      <c r="C8" s="331">
        <v>1</v>
      </c>
      <c r="D8" s="332" t="s">
        <v>426</v>
      </c>
      <c r="E8" s="124" t="e">
        <f t="shared" si="0"/>
        <v>#REF!</v>
      </c>
      <c r="F8" s="124">
        <f>단가기초산출!S98</f>
        <v>32127</v>
      </c>
      <c r="G8" s="124" t="e">
        <f>단가기초산출!T98</f>
        <v>#REF!</v>
      </c>
      <c r="H8" s="124">
        <f>단가기초산출!U98</f>
        <v>0</v>
      </c>
      <c r="I8" s="327" t="s">
        <v>429</v>
      </c>
    </row>
    <row r="9" spans="1:9" ht="30" customHeight="1">
      <c r="A9" s="328" t="s">
        <v>428</v>
      </c>
      <c r="B9" s="329" t="s">
        <v>427</v>
      </c>
      <c r="C9" s="123">
        <v>1</v>
      </c>
      <c r="D9" s="330" t="s">
        <v>426</v>
      </c>
      <c r="E9" s="124" t="e">
        <f t="shared" si="0"/>
        <v>#REF!</v>
      </c>
      <c r="F9" s="124">
        <f>단가기초산출!S112</f>
        <v>14038</v>
      </c>
      <c r="G9" s="124" t="e">
        <f>단가기초산출!T112</f>
        <v>#REF!</v>
      </c>
      <c r="H9" s="124">
        <f>단가기초산출!U112</f>
        <v>0</v>
      </c>
      <c r="I9" s="327" t="s">
        <v>408</v>
      </c>
    </row>
    <row r="10" spans="1:9" s="121" customFormat="1" ht="30" customHeight="1">
      <c r="A10" s="125" t="s">
        <v>567</v>
      </c>
      <c r="B10" s="122" t="s">
        <v>568</v>
      </c>
      <c r="C10" s="123">
        <v>1</v>
      </c>
      <c r="D10" s="122" t="s">
        <v>30</v>
      </c>
      <c r="E10" s="124" t="e">
        <f t="shared" si="0"/>
        <v>#REF!</v>
      </c>
      <c r="F10" s="124" t="e">
        <f>단가기초산출!S139</f>
        <v>#REF!</v>
      </c>
      <c r="G10" s="124" t="e">
        <f>단가기초산출!T139</f>
        <v>#REF!</v>
      </c>
      <c r="H10" s="124">
        <f>단가기초산출!U139</f>
        <v>10674</v>
      </c>
      <c r="I10" s="327" t="s">
        <v>565</v>
      </c>
    </row>
    <row r="11" spans="1:9" s="121" customFormat="1" ht="30" customHeight="1">
      <c r="A11" s="125" t="s">
        <v>570</v>
      </c>
      <c r="B11" s="122" t="s">
        <v>571</v>
      </c>
      <c r="C11" s="123">
        <v>1</v>
      </c>
      <c r="D11" s="122" t="s">
        <v>30</v>
      </c>
      <c r="E11" s="124" t="e">
        <f t="shared" si="0"/>
        <v>#REF!</v>
      </c>
      <c r="F11" s="124" t="e">
        <f>단가기초산출!S166</f>
        <v>#REF!</v>
      </c>
      <c r="G11" s="124" t="e">
        <f>단가기초산출!T166</f>
        <v>#REF!</v>
      </c>
      <c r="H11" s="124">
        <f>단가기초산출!U166</f>
        <v>1181</v>
      </c>
      <c r="I11" s="327" t="s">
        <v>566</v>
      </c>
    </row>
    <row r="12" spans="1:9" s="121" customFormat="1" ht="30" customHeight="1">
      <c r="A12" s="125" t="s">
        <v>572</v>
      </c>
      <c r="B12" s="122" t="s">
        <v>573</v>
      </c>
      <c r="C12" s="123">
        <v>1</v>
      </c>
      <c r="D12" s="330" t="s">
        <v>30</v>
      </c>
      <c r="E12" s="124" t="e">
        <f t="shared" si="0"/>
        <v>#REF!</v>
      </c>
      <c r="F12" s="124" t="e">
        <f>단가기초산출!S193</f>
        <v>#REF!</v>
      </c>
      <c r="G12" s="124" t="e">
        <f>단가기초산출!T193</f>
        <v>#REF!</v>
      </c>
      <c r="H12" s="124">
        <f>단가기초산출!U193</f>
        <v>4060</v>
      </c>
      <c r="I12" s="327" t="s">
        <v>569</v>
      </c>
    </row>
    <row r="13" spans="1:9" s="121" customFormat="1" ht="30" customHeight="1">
      <c r="A13" s="328"/>
      <c r="B13" s="329"/>
      <c r="C13" s="123"/>
      <c r="D13" s="330"/>
      <c r="E13" s="124"/>
      <c r="F13" s="124"/>
      <c r="G13" s="124"/>
      <c r="H13" s="124"/>
      <c r="I13" s="327"/>
    </row>
    <row r="14" spans="1:9" s="121" customFormat="1" ht="30" customHeight="1">
      <c r="A14" s="328"/>
      <c r="B14" s="329"/>
      <c r="C14" s="123"/>
      <c r="D14" s="330"/>
      <c r="E14" s="124"/>
      <c r="F14" s="124"/>
      <c r="G14" s="124"/>
      <c r="H14" s="124"/>
      <c r="I14" s="327"/>
    </row>
    <row r="15" spans="1:9" s="121" customFormat="1" ht="30" customHeight="1">
      <c r="A15" s="328"/>
      <c r="B15" s="329"/>
      <c r="C15" s="123"/>
      <c r="D15" s="330"/>
      <c r="E15" s="124"/>
      <c r="F15" s="124"/>
      <c r="G15" s="124"/>
      <c r="H15" s="124"/>
      <c r="I15" s="327"/>
    </row>
    <row r="16" spans="1:9" s="121" customFormat="1" ht="30" customHeight="1">
      <c r="A16" s="328"/>
      <c r="B16" s="329"/>
      <c r="C16" s="123"/>
      <c r="D16" s="330"/>
      <c r="E16" s="124"/>
      <c r="F16" s="124"/>
      <c r="G16" s="124"/>
      <c r="H16" s="124"/>
      <c r="I16" s="327"/>
    </row>
    <row r="17" spans="1:9" s="121" customFormat="1" ht="30" customHeight="1">
      <c r="A17" s="328"/>
      <c r="B17" s="329"/>
      <c r="C17" s="123"/>
      <c r="D17" s="330"/>
      <c r="E17" s="124"/>
      <c r="F17" s="124"/>
      <c r="G17" s="124"/>
      <c r="H17" s="124"/>
      <c r="I17" s="327"/>
    </row>
    <row r="18" spans="1:9" s="121" customFormat="1" ht="30" customHeight="1">
      <c r="A18" s="125"/>
      <c r="B18" s="122"/>
      <c r="C18" s="123"/>
      <c r="D18" s="122"/>
      <c r="E18" s="124"/>
      <c r="F18" s="508"/>
      <c r="G18" s="508"/>
      <c r="H18" s="508"/>
      <c r="I18" s="327"/>
    </row>
    <row r="19" spans="1:9" s="121" customFormat="1" ht="30" customHeight="1">
      <c r="A19" s="125"/>
      <c r="B19" s="122"/>
      <c r="C19" s="331"/>
      <c r="D19" s="332"/>
      <c r="E19" s="124"/>
      <c r="F19" s="508"/>
      <c r="G19" s="508"/>
      <c r="H19" s="508"/>
      <c r="I19" s="327"/>
    </row>
    <row r="20" spans="1:9" s="121" customFormat="1" ht="30" customHeight="1">
      <c r="A20" s="125"/>
      <c r="B20" s="122"/>
      <c r="C20" s="123"/>
      <c r="D20" s="122"/>
      <c r="E20" s="124"/>
      <c r="F20" s="508"/>
      <c r="G20" s="508"/>
      <c r="H20" s="508"/>
      <c r="I20" s="327"/>
    </row>
    <row r="21" spans="1:9" s="121" customFormat="1" ht="30" customHeight="1">
      <c r="A21" s="328"/>
      <c r="B21" s="329"/>
      <c r="C21" s="123"/>
      <c r="D21" s="332"/>
      <c r="E21" s="124"/>
      <c r="F21" s="508"/>
      <c r="G21" s="508"/>
      <c r="H21" s="508"/>
      <c r="I21" s="327"/>
    </row>
    <row r="22" spans="1:9" s="121" customFormat="1" ht="30" customHeight="1">
      <c r="B22" s="509"/>
      <c r="D22" s="509"/>
      <c r="E22" s="510"/>
      <c r="F22" s="510"/>
      <c r="G22" s="510"/>
      <c r="H22" s="510"/>
    </row>
    <row r="23" spans="1:9" ht="30" customHeight="1"/>
    <row r="24" spans="1:9" ht="30" customHeight="1"/>
    <row r="25" spans="1:9" ht="30" customHeight="1"/>
    <row r="26" spans="1:9" ht="30" customHeight="1"/>
    <row r="27" spans="1:9" ht="30" customHeight="1"/>
  </sheetData>
  <mergeCells count="2">
    <mergeCell ref="A1:I1"/>
    <mergeCell ref="A2:I2"/>
  </mergeCells>
  <phoneticPr fontId="90" type="noConversion"/>
  <printOptions horizontalCentered="1" verticalCentered="1"/>
  <pageMargins left="0.74803149606299213" right="0.74803149606299213" top="0.66" bottom="0.66" header="0.51181102362204722" footer="0.51181102362204722"/>
  <pageSetup paperSize="9" scale="76" orientation="landscape" horizontalDpi="300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0BD5E6-8FB7-4190-AC84-D3E9F70B52DA}">
  <sheetPr codeName="Sheet52">
    <tabColor theme="0" tint="-0.249977111117893"/>
  </sheetPr>
  <dimension ref="A1:U193"/>
  <sheetViews>
    <sheetView view="pageBreakPreview" zoomScale="115" zoomScaleNormal="100" zoomScaleSheetLayoutView="115" workbookViewId="0">
      <selection activeCell="C62" sqref="C62"/>
    </sheetView>
  </sheetViews>
  <sheetFormatPr defaultColWidth="10" defaultRowHeight="18" customHeight="1" outlineLevelRow="1"/>
  <cols>
    <col min="1" max="1" width="10.5" style="47" customWidth="1"/>
    <col min="2" max="3" width="4.625" style="44" customWidth="1"/>
    <col min="4" max="4" width="5.25" style="44" customWidth="1"/>
    <col min="5" max="6" width="4.625" style="44" customWidth="1"/>
    <col min="7" max="7" width="6.75" style="44" bestFit="1" customWidth="1"/>
    <col min="8" max="17" width="4.625" style="44" customWidth="1"/>
    <col min="18" max="21" width="10.625" style="334" customWidth="1"/>
    <col min="22" max="22" width="17.125" style="7" bestFit="1" customWidth="1"/>
    <col min="23" max="23" width="10" style="7"/>
    <col min="24" max="24" width="10.625" style="7" bestFit="1" customWidth="1"/>
    <col min="25" max="16384" width="10" style="7"/>
  </cols>
  <sheetData>
    <row r="1" spans="1:21" ht="18" customHeight="1">
      <c r="A1" s="172" t="s">
        <v>231</v>
      </c>
      <c r="B1" s="601" t="s">
        <v>232</v>
      </c>
      <c r="C1" s="602"/>
      <c r="D1" s="602"/>
      <c r="E1" s="602"/>
      <c r="F1" s="602"/>
      <c r="G1" s="602"/>
      <c r="H1" s="602"/>
      <c r="I1" s="602"/>
      <c r="J1" s="602"/>
      <c r="K1" s="602"/>
      <c r="L1" s="602"/>
      <c r="M1" s="602"/>
      <c r="N1" s="602"/>
      <c r="O1" s="602"/>
      <c r="P1" s="602"/>
      <c r="Q1" s="602"/>
      <c r="R1" s="333" t="s">
        <v>1</v>
      </c>
      <c r="S1" s="333" t="s">
        <v>2</v>
      </c>
      <c r="T1" s="333" t="s">
        <v>3</v>
      </c>
      <c r="U1" s="333" t="s">
        <v>4</v>
      </c>
    </row>
    <row r="2" spans="1:21" s="175" customFormat="1" ht="18" customHeight="1">
      <c r="A2" s="293">
        <v>1</v>
      </c>
      <c r="B2" s="294" t="s">
        <v>364</v>
      </c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6"/>
      <c r="R2" s="297"/>
      <c r="S2" s="297"/>
      <c r="T2" s="297"/>
      <c r="U2" s="297"/>
    </row>
    <row r="3" spans="1:21" ht="18" customHeight="1">
      <c r="A3" s="298"/>
      <c r="B3" s="298" t="s">
        <v>303</v>
      </c>
      <c r="C3" s="299"/>
      <c r="D3" s="299"/>
      <c r="E3" s="299"/>
      <c r="F3" s="299"/>
      <c r="G3" s="299"/>
      <c r="H3" s="299"/>
      <c r="I3" s="299"/>
      <c r="J3" s="299"/>
      <c r="K3" s="299"/>
      <c r="L3" s="299"/>
      <c r="M3" s="299"/>
      <c r="N3" s="299"/>
      <c r="O3" s="299"/>
      <c r="P3" s="299"/>
      <c r="Q3" s="299"/>
      <c r="R3" s="300"/>
      <c r="S3" s="300"/>
      <c r="T3" s="300"/>
      <c r="U3" s="300"/>
    </row>
    <row r="4" spans="1:21" ht="18" customHeight="1">
      <c r="A4" s="298"/>
      <c r="B4" s="298"/>
      <c r="C4" s="299"/>
      <c r="D4" s="299"/>
      <c r="E4" s="299"/>
      <c r="F4" s="299"/>
      <c r="G4" s="299"/>
      <c r="H4" s="299"/>
      <c r="I4" s="299"/>
      <c r="J4" s="299"/>
      <c r="K4" s="299"/>
      <c r="L4" s="299"/>
      <c r="M4" s="299"/>
      <c r="N4" s="299"/>
      <c r="O4" s="299"/>
      <c r="P4" s="299"/>
      <c r="Q4" s="299"/>
      <c r="R4" s="300"/>
      <c r="S4" s="300"/>
      <c r="T4" s="300"/>
      <c r="U4" s="300"/>
    </row>
    <row r="5" spans="1:21" ht="18" customHeight="1">
      <c r="A5" s="298"/>
      <c r="B5" s="298" t="s">
        <v>365</v>
      </c>
      <c r="C5" s="299"/>
      <c r="D5" s="299"/>
      <c r="E5" s="299"/>
      <c r="F5" s="299"/>
      <c r="G5" s="299"/>
      <c r="H5" s="299"/>
      <c r="I5" s="299"/>
      <c r="J5" s="299"/>
      <c r="K5" s="299"/>
      <c r="L5" s="299"/>
      <c r="M5" s="299"/>
      <c r="N5" s="299"/>
      <c r="O5" s="299"/>
      <c r="P5" s="299"/>
      <c r="Q5" s="299"/>
      <c r="R5" s="300"/>
      <c r="S5" s="300"/>
      <c r="T5" s="300"/>
      <c r="U5" s="300"/>
    </row>
    <row r="6" spans="1:21" ht="18" customHeight="1">
      <c r="A6" s="298"/>
      <c r="B6" s="298"/>
      <c r="C6" s="301" t="s">
        <v>366</v>
      </c>
      <c r="D6" s="299">
        <v>0.7</v>
      </c>
      <c r="E6" s="299" t="s">
        <v>367</v>
      </c>
      <c r="F6" s="299" t="s">
        <v>304</v>
      </c>
      <c r="G6" s="299" t="s">
        <v>368</v>
      </c>
      <c r="H6" s="505" t="s">
        <v>369</v>
      </c>
      <c r="I6" s="299"/>
      <c r="J6" s="302" t="s">
        <v>45</v>
      </c>
      <c r="K6" s="299">
        <v>0.8</v>
      </c>
      <c r="L6" s="299" t="s">
        <v>304</v>
      </c>
      <c r="M6" s="301" t="s">
        <v>370</v>
      </c>
      <c r="N6" s="299">
        <v>0.9</v>
      </c>
      <c r="O6" s="299"/>
      <c r="P6" s="299"/>
      <c r="Q6" s="299"/>
      <c r="R6" s="300"/>
      <c r="S6" s="300"/>
      <c r="T6" s="300"/>
      <c r="U6" s="300"/>
    </row>
    <row r="7" spans="1:21" ht="18" customHeight="1">
      <c r="A7" s="298"/>
      <c r="B7" s="298"/>
      <c r="C7" s="301" t="s">
        <v>371</v>
      </c>
      <c r="D7" s="299" t="s">
        <v>372</v>
      </c>
      <c r="E7" s="299"/>
      <c r="F7" s="299"/>
      <c r="G7" s="302" t="s">
        <v>45</v>
      </c>
      <c r="H7" s="299">
        <v>0.6</v>
      </c>
      <c r="I7" s="299" t="s">
        <v>304</v>
      </c>
      <c r="J7" s="301" t="s">
        <v>373</v>
      </c>
      <c r="K7" s="299">
        <v>15</v>
      </c>
      <c r="L7" s="299" t="s">
        <v>374</v>
      </c>
      <c r="M7" s="299"/>
      <c r="N7" s="299"/>
      <c r="O7" s="299"/>
      <c r="P7" s="299"/>
      <c r="Q7" s="299"/>
      <c r="R7" s="300"/>
      <c r="S7" s="300"/>
      <c r="T7" s="300"/>
      <c r="U7" s="300"/>
    </row>
    <row r="8" spans="1:21" ht="18" customHeight="1">
      <c r="A8" s="298"/>
      <c r="B8" s="298"/>
      <c r="C8" s="301" t="s">
        <v>375</v>
      </c>
      <c r="D8" s="299" t="s">
        <v>376</v>
      </c>
      <c r="E8" s="299"/>
      <c r="F8" s="299"/>
      <c r="G8" s="299"/>
      <c r="H8" s="299"/>
      <c r="I8" s="299"/>
      <c r="J8" s="600">
        <f>ROUND((3600*D6*K6*N6*H7/K7),2)</f>
        <v>72.58</v>
      </c>
      <c r="K8" s="600"/>
      <c r="L8" s="299" t="s">
        <v>377</v>
      </c>
      <c r="M8" s="299"/>
      <c r="N8" s="299"/>
      <c r="O8" s="299"/>
      <c r="P8" s="299"/>
      <c r="Q8" s="299"/>
      <c r="R8" s="300"/>
      <c r="S8" s="300"/>
      <c r="T8" s="300"/>
      <c r="U8" s="300"/>
    </row>
    <row r="9" spans="1:21" ht="18" customHeight="1">
      <c r="A9" s="298"/>
      <c r="B9" s="298"/>
      <c r="C9" s="299"/>
      <c r="D9" s="299"/>
      <c r="E9" s="299"/>
      <c r="F9" s="299"/>
      <c r="G9" s="299"/>
      <c r="H9" s="299"/>
      <c r="I9" s="299"/>
      <c r="J9" s="299"/>
      <c r="K9" s="299"/>
      <c r="L9" s="299"/>
      <c r="M9" s="299"/>
      <c r="N9" s="299"/>
      <c r="O9" s="299"/>
      <c r="P9" s="299"/>
      <c r="Q9" s="299"/>
      <c r="R9" s="300"/>
      <c r="S9" s="300"/>
      <c r="T9" s="300"/>
      <c r="U9" s="300"/>
    </row>
    <row r="10" spans="1:21" ht="18" customHeight="1">
      <c r="A10" s="298"/>
      <c r="B10" s="298"/>
      <c r="C10" s="301" t="s">
        <v>286</v>
      </c>
      <c r="D10" s="301" t="s">
        <v>305</v>
      </c>
      <c r="E10" s="603" t="e">
        <f>건설기계!$H$8</f>
        <v>#REF!</v>
      </c>
      <c r="F10" s="603"/>
      <c r="G10" s="299" t="s">
        <v>306</v>
      </c>
      <c r="H10" s="302" t="s">
        <v>307</v>
      </c>
      <c r="I10" s="299">
        <v>0.9</v>
      </c>
      <c r="J10" s="302" t="s">
        <v>378</v>
      </c>
      <c r="K10" s="604" t="e">
        <f>INT(E10/J$8*I10)</f>
        <v>#REF!</v>
      </c>
      <c r="L10" s="604"/>
      <c r="M10" s="299"/>
      <c r="N10" s="299"/>
      <c r="O10" s="299"/>
      <c r="P10" s="299"/>
      <c r="Q10" s="299"/>
      <c r="R10" s="300" t="e">
        <f>S10+T10+U10</f>
        <v>#REF!</v>
      </c>
      <c r="S10" s="300" t="e">
        <f>K10</f>
        <v>#REF!</v>
      </c>
      <c r="T10" s="300"/>
      <c r="U10" s="300"/>
    </row>
    <row r="11" spans="1:21" ht="18" customHeight="1">
      <c r="A11" s="298"/>
      <c r="B11" s="298"/>
      <c r="C11" s="301" t="s">
        <v>290</v>
      </c>
      <c r="D11" s="301" t="s">
        <v>305</v>
      </c>
      <c r="E11" s="603" t="e">
        <f>건설기계!$J$8</f>
        <v>#REF!</v>
      </c>
      <c r="F11" s="603"/>
      <c r="G11" s="299" t="s">
        <v>306</v>
      </c>
      <c r="H11" s="302" t="s">
        <v>307</v>
      </c>
      <c r="I11" s="299">
        <v>0.9</v>
      </c>
      <c r="J11" s="302" t="s">
        <v>378</v>
      </c>
      <c r="K11" s="604" t="e">
        <f>INT(E11/J$8*I11)</f>
        <v>#REF!</v>
      </c>
      <c r="L11" s="604"/>
      <c r="M11" s="299"/>
      <c r="N11" s="299"/>
      <c r="O11" s="299"/>
      <c r="P11" s="299"/>
      <c r="Q11" s="299"/>
      <c r="R11" s="300" t="e">
        <f>S11+T11+U11</f>
        <v>#REF!</v>
      </c>
      <c r="S11" s="300"/>
      <c r="T11" s="300" t="e">
        <f>K11</f>
        <v>#REF!</v>
      </c>
      <c r="U11" s="300"/>
    </row>
    <row r="12" spans="1:21" ht="18" customHeight="1">
      <c r="A12" s="298"/>
      <c r="B12" s="298"/>
      <c r="C12" s="301" t="s">
        <v>291</v>
      </c>
      <c r="D12" s="301" t="s">
        <v>305</v>
      </c>
      <c r="E12" s="603">
        <f>건설기계!$L$8</f>
        <v>24554</v>
      </c>
      <c r="F12" s="603"/>
      <c r="G12" s="299" t="s">
        <v>306</v>
      </c>
      <c r="H12" s="302" t="s">
        <v>307</v>
      </c>
      <c r="I12" s="299">
        <v>0.9</v>
      </c>
      <c r="J12" s="302" t="s">
        <v>378</v>
      </c>
      <c r="K12" s="604">
        <f>INT(E12/J$8*I12)</f>
        <v>304</v>
      </c>
      <c r="L12" s="604"/>
      <c r="M12" s="299"/>
      <c r="N12" s="299"/>
      <c r="O12" s="299"/>
      <c r="P12" s="299"/>
      <c r="Q12" s="299"/>
      <c r="R12" s="300">
        <f>S12+T12+U12</f>
        <v>304</v>
      </c>
      <c r="S12" s="300"/>
      <c r="T12" s="300"/>
      <c r="U12" s="300">
        <f>K12</f>
        <v>304</v>
      </c>
    </row>
    <row r="13" spans="1:21" ht="18" customHeight="1">
      <c r="A13" s="298"/>
      <c r="B13" s="298" t="s">
        <v>308</v>
      </c>
      <c r="C13" s="299"/>
      <c r="D13" s="299"/>
      <c r="E13" s="299"/>
      <c r="F13" s="299"/>
      <c r="G13" s="299"/>
      <c r="H13" s="299"/>
      <c r="I13" s="299"/>
      <c r="J13" s="299"/>
      <c r="K13" s="299"/>
      <c r="L13" s="299"/>
      <c r="M13" s="299"/>
      <c r="N13" s="299"/>
      <c r="O13" s="299"/>
      <c r="P13" s="299"/>
      <c r="Q13" s="299"/>
      <c r="R13" s="303" t="e">
        <f>S13+T13+U13</f>
        <v>#REF!</v>
      </c>
      <c r="S13" s="303" t="e">
        <f>SUM(S10:S12)</f>
        <v>#REF!</v>
      </c>
      <c r="T13" s="303" t="e">
        <f>SUM(T10:T12)</f>
        <v>#REF!</v>
      </c>
      <c r="U13" s="303">
        <f>SUM(U10:U12)</f>
        <v>304</v>
      </c>
    </row>
    <row r="14" spans="1:21" ht="18" customHeight="1">
      <c r="A14" s="298"/>
      <c r="B14" s="298"/>
      <c r="C14" s="299"/>
      <c r="D14" s="299"/>
      <c r="E14" s="299"/>
      <c r="F14" s="299"/>
      <c r="G14" s="299"/>
      <c r="H14" s="299"/>
      <c r="I14" s="299"/>
      <c r="J14" s="299"/>
      <c r="K14" s="299"/>
      <c r="L14" s="299"/>
      <c r="M14" s="299"/>
      <c r="N14" s="299"/>
      <c r="O14" s="299"/>
      <c r="P14" s="299"/>
      <c r="Q14" s="299"/>
      <c r="R14" s="300"/>
      <c r="S14" s="300"/>
      <c r="T14" s="300"/>
      <c r="U14" s="300"/>
    </row>
    <row r="15" spans="1:21" ht="18" customHeight="1">
      <c r="A15" s="173"/>
      <c r="B15" s="173" t="s">
        <v>379</v>
      </c>
      <c r="C15" s="40"/>
      <c r="D15" s="40"/>
      <c r="E15" s="40"/>
      <c r="F15" s="40"/>
      <c r="G15" s="40"/>
      <c r="H15" s="40"/>
      <c r="I15" s="40"/>
      <c r="J15" s="40"/>
      <c r="K15" s="40"/>
      <c r="L15" s="40"/>
      <c r="M15" s="40"/>
      <c r="N15" s="40"/>
      <c r="O15" s="40"/>
      <c r="P15" s="40"/>
      <c r="Q15" s="40"/>
      <c r="R15" s="300"/>
      <c r="S15" s="300"/>
      <c r="T15" s="300"/>
      <c r="U15" s="300"/>
    </row>
    <row r="16" spans="1:21" ht="18" customHeight="1">
      <c r="A16" s="173"/>
      <c r="B16" s="173"/>
      <c r="C16" s="40"/>
      <c r="D16" s="41" t="s">
        <v>43</v>
      </c>
      <c r="E16" s="42" t="s">
        <v>39</v>
      </c>
      <c r="F16" s="605" t="e">
        <f>VLOOKUP(D16,#REF!,2,FALSE)</f>
        <v>#REF!</v>
      </c>
      <c r="G16" s="605"/>
      <c r="H16" s="42" t="s">
        <v>307</v>
      </c>
      <c r="I16" s="304" t="s">
        <v>380</v>
      </c>
      <c r="J16" s="42"/>
      <c r="K16" s="42"/>
      <c r="L16" s="42"/>
      <c r="M16" s="42" t="s">
        <v>45</v>
      </c>
      <c r="N16" s="605" t="e">
        <f>F16*0.2*0.1</f>
        <v>#REF!</v>
      </c>
      <c r="O16" s="605"/>
      <c r="P16" s="40" t="s">
        <v>309</v>
      </c>
      <c r="Q16" s="40"/>
      <c r="R16" s="300" t="e">
        <f>S16+T16+U16</f>
        <v>#REF!</v>
      </c>
      <c r="S16" s="300"/>
      <c r="T16" s="300" t="e">
        <f>N16</f>
        <v>#REF!</v>
      </c>
      <c r="U16" s="300"/>
    </row>
    <row r="17" spans="1:21" ht="18" customHeight="1">
      <c r="A17" s="173"/>
      <c r="B17" s="298" t="s">
        <v>308</v>
      </c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40"/>
      <c r="N17" s="40"/>
      <c r="O17" s="40"/>
      <c r="P17" s="40"/>
      <c r="Q17" s="40"/>
      <c r="R17" s="303" t="e">
        <f>S17+T17+U17</f>
        <v>#REF!</v>
      </c>
      <c r="S17" s="303">
        <f>S16</f>
        <v>0</v>
      </c>
      <c r="T17" s="303" t="e">
        <f>SUM(T16:T16)</f>
        <v>#REF!</v>
      </c>
      <c r="U17" s="303">
        <f>U16</f>
        <v>0</v>
      </c>
    </row>
    <row r="18" spans="1:21" ht="18" customHeight="1">
      <c r="A18" s="173"/>
      <c r="B18" s="173"/>
      <c r="C18" s="40"/>
      <c r="D18" s="40"/>
      <c r="E18" s="40"/>
      <c r="F18" s="40"/>
      <c r="G18" s="40"/>
      <c r="H18" s="40"/>
      <c r="I18" s="40"/>
      <c r="J18" s="40"/>
      <c r="K18" s="40"/>
      <c r="L18" s="40"/>
      <c r="M18" s="40"/>
      <c r="N18" s="40"/>
      <c r="O18" s="40"/>
      <c r="P18" s="40"/>
      <c r="Q18" s="40"/>
      <c r="R18" s="300"/>
      <c r="S18" s="300"/>
      <c r="T18" s="300"/>
      <c r="U18" s="300"/>
    </row>
    <row r="19" spans="1:21" ht="18" customHeight="1">
      <c r="A19" s="173"/>
      <c r="B19" s="173"/>
      <c r="C19" s="40"/>
      <c r="D19" s="40"/>
      <c r="E19" s="40"/>
      <c r="F19" s="40"/>
      <c r="G19" s="40"/>
      <c r="H19" s="40"/>
      <c r="I19" s="40"/>
      <c r="J19" s="40"/>
      <c r="K19" s="40"/>
      <c r="L19" s="40"/>
      <c r="M19" s="40"/>
      <c r="N19" s="40"/>
      <c r="O19" s="40"/>
      <c r="P19" s="40"/>
      <c r="Q19" s="40"/>
      <c r="R19" s="300"/>
      <c r="S19" s="300"/>
      <c r="T19" s="300"/>
      <c r="U19" s="300"/>
    </row>
    <row r="20" spans="1:21" ht="18" customHeight="1">
      <c r="A20" s="43"/>
      <c r="B20" s="43"/>
      <c r="R20" s="300"/>
      <c r="S20" s="300"/>
      <c r="T20" s="300"/>
      <c r="U20" s="300"/>
    </row>
    <row r="21" spans="1:21" ht="18" customHeight="1">
      <c r="A21" s="43"/>
      <c r="B21" s="43"/>
      <c r="R21" s="300"/>
      <c r="S21" s="300"/>
      <c r="T21" s="300"/>
      <c r="U21" s="300"/>
    </row>
    <row r="22" spans="1:21" ht="18" customHeight="1">
      <c r="A22" s="43"/>
      <c r="B22" s="45" t="s">
        <v>233</v>
      </c>
      <c r="C22" s="46"/>
      <c r="D22" s="46"/>
      <c r="E22" s="46"/>
      <c r="F22" s="46"/>
      <c r="G22" s="46"/>
      <c r="H22" s="46"/>
      <c r="I22" s="46"/>
      <c r="J22" s="46"/>
      <c r="K22" s="46"/>
      <c r="L22" s="46"/>
      <c r="M22" s="46"/>
      <c r="N22" s="46"/>
      <c r="O22" s="46"/>
      <c r="P22" s="46"/>
      <c r="Q22" s="46"/>
      <c r="R22" s="305" t="e">
        <f>S22+T22+U22</f>
        <v>#REF!</v>
      </c>
      <c r="S22" s="305" t="e">
        <f>TRUNC(S13+S17,0)</f>
        <v>#REF!</v>
      </c>
      <c r="T22" s="305" t="e">
        <f>TRUNC(T13+T17,0)</f>
        <v>#REF!</v>
      </c>
      <c r="U22" s="305">
        <f>TRUNC(U13+U17,0)</f>
        <v>304</v>
      </c>
    </row>
    <row r="23" spans="1:21" ht="18" customHeight="1">
      <c r="A23" s="43"/>
      <c r="B23" s="43"/>
      <c r="R23" s="325"/>
      <c r="S23" s="325"/>
      <c r="T23" s="325"/>
      <c r="U23" s="325"/>
    </row>
    <row r="24" spans="1:21" ht="18" customHeight="1">
      <c r="A24" s="43"/>
      <c r="B24" s="43"/>
      <c r="R24" s="325"/>
      <c r="S24" s="325"/>
      <c r="T24" s="325"/>
      <c r="U24" s="325"/>
    </row>
    <row r="25" spans="1:21" ht="18" hidden="1" customHeight="1" outlineLevel="1">
      <c r="A25" s="43"/>
      <c r="B25" s="43"/>
      <c r="R25" s="300"/>
      <c r="S25" s="300"/>
      <c r="T25" s="300"/>
      <c r="U25" s="300"/>
    </row>
    <row r="26" spans="1:21" ht="18" customHeight="1" collapsed="1">
      <c r="A26" s="43"/>
      <c r="B26" s="43"/>
      <c r="R26" s="300"/>
      <c r="S26" s="300"/>
      <c r="T26" s="300"/>
      <c r="U26" s="300"/>
    </row>
    <row r="27" spans="1:21" ht="18" customHeight="1">
      <c r="A27" s="43"/>
      <c r="B27" s="43"/>
      <c r="R27" s="300"/>
      <c r="S27" s="300"/>
      <c r="T27" s="300"/>
      <c r="U27" s="300"/>
    </row>
    <row r="28" spans="1:21" ht="18" customHeight="1">
      <c r="A28" s="298"/>
      <c r="B28" s="298"/>
      <c r="C28" s="299"/>
      <c r="D28" s="299"/>
      <c r="E28" s="299"/>
      <c r="F28" s="299"/>
      <c r="G28" s="299"/>
      <c r="H28" s="299"/>
      <c r="I28" s="299"/>
      <c r="J28" s="299"/>
      <c r="K28" s="299"/>
      <c r="L28" s="299"/>
      <c r="M28" s="299"/>
      <c r="N28" s="299"/>
      <c r="O28" s="299"/>
      <c r="P28" s="299"/>
      <c r="Q28" s="299"/>
      <c r="R28" s="300"/>
      <c r="S28" s="300"/>
      <c r="T28" s="300"/>
      <c r="U28" s="300"/>
    </row>
    <row r="29" spans="1:21" ht="18" customHeight="1">
      <c r="A29" s="306"/>
      <c r="B29" s="306"/>
      <c r="C29" s="307"/>
      <c r="D29" s="307"/>
      <c r="E29" s="307"/>
      <c r="F29" s="307"/>
      <c r="G29" s="307"/>
      <c r="H29" s="307"/>
      <c r="I29" s="307"/>
      <c r="J29" s="307"/>
      <c r="K29" s="307"/>
      <c r="L29" s="307"/>
      <c r="M29" s="307"/>
      <c r="N29" s="307"/>
      <c r="O29" s="307"/>
      <c r="P29" s="307"/>
      <c r="Q29" s="307"/>
      <c r="R29" s="308"/>
      <c r="S29" s="308"/>
      <c r="T29" s="308"/>
      <c r="U29" s="308"/>
    </row>
    <row r="30" spans="1:21" s="175" customFormat="1" ht="18" customHeight="1">
      <c r="A30" s="293">
        <v>2</v>
      </c>
      <c r="B30" s="294" t="s">
        <v>381</v>
      </c>
      <c r="C30" s="295"/>
      <c r="D30" s="295"/>
      <c r="E30" s="295"/>
      <c r="F30" s="295"/>
      <c r="G30" s="295"/>
      <c r="H30" s="295"/>
      <c r="I30" s="295"/>
      <c r="J30" s="295"/>
      <c r="K30" s="295"/>
      <c r="L30" s="295"/>
      <c r="M30" s="295"/>
      <c r="N30" s="295"/>
      <c r="O30" s="295"/>
      <c r="P30" s="295"/>
      <c r="Q30" s="296"/>
      <c r="R30" s="297"/>
      <c r="S30" s="297"/>
      <c r="T30" s="297"/>
      <c r="U30" s="297"/>
    </row>
    <row r="31" spans="1:21" ht="18" customHeight="1">
      <c r="A31" s="298"/>
      <c r="B31" s="298" t="s">
        <v>310</v>
      </c>
      <c r="C31" s="299"/>
      <c r="D31" s="299"/>
      <c r="E31" s="299"/>
      <c r="F31" s="299"/>
      <c r="G31" s="299"/>
      <c r="H31" s="299"/>
      <c r="I31" s="299"/>
      <c r="J31" s="299"/>
      <c r="K31" s="299"/>
      <c r="L31" s="299"/>
      <c r="M31" s="299"/>
      <c r="N31" s="299"/>
      <c r="O31" s="299"/>
      <c r="P31" s="299"/>
      <c r="Q31" s="299"/>
      <c r="R31" s="300"/>
      <c r="S31" s="300"/>
      <c r="T31" s="300"/>
      <c r="U31" s="300"/>
    </row>
    <row r="32" spans="1:21" ht="18" customHeight="1">
      <c r="A32" s="298"/>
      <c r="B32" s="298" t="s">
        <v>574</v>
      </c>
      <c r="C32" s="299"/>
      <c r="D32" s="299"/>
      <c r="E32" s="299"/>
      <c r="F32" s="299"/>
      <c r="G32" s="299"/>
      <c r="H32" s="299"/>
      <c r="I32" s="299"/>
      <c r="J32" s="299"/>
      <c r="K32" s="299"/>
      <c r="L32" s="299"/>
      <c r="M32" s="299"/>
      <c r="N32" s="299"/>
      <c r="O32" s="299"/>
      <c r="P32" s="299"/>
      <c r="Q32" s="299"/>
      <c r="R32" s="300"/>
      <c r="S32" s="300"/>
      <c r="T32" s="300"/>
      <c r="U32" s="300"/>
    </row>
    <row r="33" spans="1:21" ht="18" customHeight="1">
      <c r="A33" s="298"/>
      <c r="B33" s="298" t="s">
        <v>382</v>
      </c>
      <c r="C33" s="299"/>
      <c r="D33" s="299"/>
      <c r="E33" s="299"/>
      <c r="F33" s="299"/>
      <c r="G33" s="299"/>
      <c r="H33" s="299"/>
      <c r="I33" s="299"/>
      <c r="J33" s="299"/>
      <c r="K33" s="299"/>
      <c r="L33" s="299"/>
      <c r="M33" s="299"/>
      <c r="N33" s="299"/>
      <c r="O33" s="299"/>
      <c r="P33" s="299"/>
      <c r="Q33" s="299"/>
      <c r="R33" s="300"/>
      <c r="S33" s="300"/>
      <c r="T33" s="300"/>
      <c r="U33" s="300"/>
    </row>
    <row r="34" spans="1:21" ht="18" customHeight="1">
      <c r="A34" s="298"/>
      <c r="B34" s="298"/>
      <c r="C34" s="301" t="s">
        <v>366</v>
      </c>
      <c r="D34" s="299">
        <v>0.7</v>
      </c>
      <c r="E34" s="299" t="s">
        <v>367</v>
      </c>
      <c r="F34" s="299" t="s">
        <v>304</v>
      </c>
      <c r="G34" s="299" t="s">
        <v>368</v>
      </c>
      <c r="H34" s="299">
        <v>0.8</v>
      </c>
      <c r="I34" s="299" t="s">
        <v>304</v>
      </c>
      <c r="J34" s="299" t="s">
        <v>370</v>
      </c>
      <c r="K34" s="299">
        <v>0.9</v>
      </c>
      <c r="O34" s="299"/>
      <c r="P34" s="299"/>
      <c r="Q34" s="299"/>
      <c r="R34" s="300"/>
      <c r="S34" s="300"/>
      <c r="T34" s="300"/>
      <c r="U34" s="300"/>
    </row>
    <row r="35" spans="1:21" ht="18" customHeight="1">
      <c r="A35" s="298"/>
      <c r="B35" s="298"/>
      <c r="C35" s="301" t="s">
        <v>371</v>
      </c>
      <c r="D35" s="604">
        <v>0.65</v>
      </c>
      <c r="E35" s="604"/>
      <c r="F35" s="299" t="s">
        <v>304</v>
      </c>
      <c r="G35" s="299"/>
      <c r="H35" s="301" t="s">
        <v>373</v>
      </c>
      <c r="I35" s="299">
        <v>15</v>
      </c>
      <c r="J35" s="299" t="s">
        <v>374</v>
      </c>
      <c r="K35" s="299"/>
      <c r="L35" s="299"/>
      <c r="M35" s="299"/>
      <c r="N35" s="299"/>
      <c r="O35" s="299"/>
      <c r="P35" s="299"/>
      <c r="Q35" s="299"/>
      <c r="R35" s="300"/>
      <c r="S35" s="300"/>
      <c r="T35" s="300"/>
      <c r="U35" s="300"/>
    </row>
    <row r="36" spans="1:21" ht="18" customHeight="1">
      <c r="A36" s="298"/>
      <c r="B36" s="298"/>
      <c r="C36" s="301" t="s">
        <v>375</v>
      </c>
      <c r="D36" s="299" t="s">
        <v>376</v>
      </c>
      <c r="E36" s="299"/>
      <c r="F36" s="299"/>
      <c r="G36" s="299"/>
      <c r="H36" s="299"/>
      <c r="I36" s="299"/>
      <c r="J36" s="600">
        <f>ROUND((3600*D34*H34*K34*D35/I35),2)</f>
        <v>78.62</v>
      </c>
      <c r="K36" s="600"/>
      <c r="L36" s="299" t="s">
        <v>377</v>
      </c>
      <c r="M36" s="299"/>
      <c r="N36" s="299"/>
      <c r="O36" s="299"/>
      <c r="P36" s="299"/>
      <c r="Q36" s="299"/>
      <c r="R36" s="300"/>
      <c r="S36" s="300"/>
      <c r="T36" s="300"/>
      <c r="U36" s="300"/>
    </row>
    <row r="37" spans="1:21" ht="18" customHeight="1">
      <c r="A37" s="298"/>
      <c r="B37" s="298"/>
      <c r="C37" s="301" t="s">
        <v>286</v>
      </c>
      <c r="D37" s="301" t="s">
        <v>305</v>
      </c>
      <c r="E37" s="603" t="e">
        <f>건설기계!$H$8</f>
        <v>#REF!</v>
      </c>
      <c r="F37" s="603"/>
      <c r="G37" s="299" t="s">
        <v>306</v>
      </c>
      <c r="H37" s="302" t="s">
        <v>307</v>
      </c>
      <c r="I37" s="299">
        <v>0.9</v>
      </c>
      <c r="J37" s="302" t="s">
        <v>378</v>
      </c>
      <c r="K37" s="604" t="e">
        <f>INT(E37/J$36*I37)</f>
        <v>#REF!</v>
      </c>
      <c r="L37" s="604"/>
      <c r="M37" s="299"/>
      <c r="N37" s="299"/>
      <c r="O37" s="299"/>
      <c r="P37" s="299"/>
      <c r="Q37" s="299"/>
      <c r="R37" s="300" t="e">
        <f>S37+T37+U37</f>
        <v>#REF!</v>
      </c>
      <c r="S37" s="300" t="e">
        <f>K37</f>
        <v>#REF!</v>
      </c>
      <c r="T37" s="300"/>
      <c r="U37" s="300"/>
    </row>
    <row r="38" spans="1:21" ht="18" customHeight="1">
      <c r="A38" s="298"/>
      <c r="B38" s="298"/>
      <c r="C38" s="301" t="s">
        <v>290</v>
      </c>
      <c r="D38" s="301" t="s">
        <v>305</v>
      </c>
      <c r="E38" s="603" t="e">
        <f>건설기계!$J$8</f>
        <v>#REF!</v>
      </c>
      <c r="F38" s="603"/>
      <c r="G38" s="299" t="s">
        <v>306</v>
      </c>
      <c r="H38" s="302" t="s">
        <v>307</v>
      </c>
      <c r="I38" s="299">
        <v>0.9</v>
      </c>
      <c r="J38" s="302" t="s">
        <v>378</v>
      </c>
      <c r="K38" s="604" t="e">
        <f>INT(E38/J$36*I38)</f>
        <v>#REF!</v>
      </c>
      <c r="L38" s="604"/>
      <c r="M38" s="299"/>
      <c r="N38" s="299"/>
      <c r="O38" s="299"/>
      <c r="P38" s="299"/>
      <c r="Q38" s="299"/>
      <c r="R38" s="300" t="e">
        <f>S38+T38+U38</f>
        <v>#REF!</v>
      </c>
      <c r="S38" s="300"/>
      <c r="T38" s="300" t="e">
        <f>K38</f>
        <v>#REF!</v>
      </c>
      <c r="U38" s="300"/>
    </row>
    <row r="39" spans="1:21" ht="18" customHeight="1">
      <c r="A39" s="298"/>
      <c r="B39" s="298"/>
      <c r="C39" s="301" t="s">
        <v>291</v>
      </c>
      <c r="D39" s="301" t="s">
        <v>305</v>
      </c>
      <c r="E39" s="603">
        <f>건설기계!$L$8</f>
        <v>24554</v>
      </c>
      <c r="F39" s="603"/>
      <c r="G39" s="299" t="s">
        <v>306</v>
      </c>
      <c r="H39" s="302" t="s">
        <v>307</v>
      </c>
      <c r="I39" s="299">
        <v>0.9</v>
      </c>
      <c r="J39" s="302" t="s">
        <v>378</v>
      </c>
      <c r="K39" s="604">
        <f>INT(E39/J$36*I39)</f>
        <v>281</v>
      </c>
      <c r="L39" s="604"/>
      <c r="M39" s="299"/>
      <c r="N39" s="299"/>
      <c r="O39" s="299"/>
      <c r="P39" s="299"/>
      <c r="Q39" s="299"/>
      <c r="R39" s="300">
        <f>S39+T39+U39</f>
        <v>281</v>
      </c>
      <c r="S39" s="300"/>
      <c r="T39" s="300"/>
      <c r="U39" s="300">
        <f>K39</f>
        <v>281</v>
      </c>
    </row>
    <row r="40" spans="1:21" ht="18" customHeight="1">
      <c r="A40" s="298"/>
      <c r="B40" s="298" t="s">
        <v>308</v>
      </c>
      <c r="C40" s="299"/>
      <c r="D40" s="299"/>
      <c r="E40" s="299"/>
      <c r="F40" s="299"/>
      <c r="G40" s="299"/>
      <c r="H40" s="299"/>
      <c r="I40" s="299"/>
      <c r="J40" s="299"/>
      <c r="K40" s="299"/>
      <c r="L40" s="299"/>
      <c r="M40" s="299"/>
      <c r="N40" s="299"/>
      <c r="O40" s="299"/>
      <c r="P40" s="299"/>
      <c r="Q40" s="299"/>
      <c r="R40" s="303" t="e">
        <f>S40+T40+U40</f>
        <v>#REF!</v>
      </c>
      <c r="S40" s="303" t="e">
        <f>SUM(S37:S39)</f>
        <v>#REF!</v>
      </c>
      <c r="T40" s="303" t="e">
        <f>SUM(T37:T39)</f>
        <v>#REF!</v>
      </c>
      <c r="U40" s="303">
        <f>SUM(U37:U39)</f>
        <v>281</v>
      </c>
    </row>
    <row r="41" spans="1:21" ht="18" customHeight="1">
      <c r="A41" s="43"/>
      <c r="B41" s="43" t="s">
        <v>383</v>
      </c>
      <c r="R41" s="300"/>
      <c r="S41" s="300"/>
      <c r="T41" s="300"/>
      <c r="U41" s="300"/>
    </row>
    <row r="42" spans="1:21" ht="18" customHeight="1">
      <c r="A42" s="298"/>
      <c r="B42" s="173"/>
      <c r="C42" s="40"/>
      <c r="D42" s="41" t="s">
        <v>43</v>
      </c>
      <c r="E42" s="42" t="s">
        <v>39</v>
      </c>
      <c r="F42" s="605" t="e">
        <f>VLOOKUP(D42,#REF!,2,FALSE)</f>
        <v>#REF!</v>
      </c>
      <c r="G42" s="605"/>
      <c r="H42" s="42" t="s">
        <v>311</v>
      </c>
      <c r="I42" s="42">
        <v>0.1</v>
      </c>
      <c r="J42" s="42" t="s">
        <v>307</v>
      </c>
      <c r="K42" s="42">
        <v>0.1</v>
      </c>
      <c r="L42" s="42" t="s">
        <v>45</v>
      </c>
      <c r="M42" s="605" t="e">
        <f>INT(F42*I42*K42)</f>
        <v>#REF!</v>
      </c>
      <c r="N42" s="605"/>
      <c r="O42" s="40" t="s">
        <v>309</v>
      </c>
      <c r="P42" s="40"/>
      <c r="Q42" s="40"/>
      <c r="R42" s="300" t="e">
        <f>S42+T42+U42</f>
        <v>#REF!</v>
      </c>
      <c r="S42" s="300"/>
      <c r="T42" s="300" t="e">
        <f>M42</f>
        <v>#REF!</v>
      </c>
      <c r="U42" s="300"/>
    </row>
    <row r="43" spans="1:21" ht="18" customHeight="1">
      <c r="A43" s="298"/>
      <c r="B43" s="298" t="s">
        <v>312</v>
      </c>
      <c r="R43" s="303" t="e">
        <f>S43+T43+U43</f>
        <v>#REF!</v>
      </c>
      <c r="S43" s="303"/>
      <c r="T43" s="303" t="e">
        <f>SUM(T42:T42)</f>
        <v>#REF!</v>
      </c>
      <c r="U43" s="303"/>
    </row>
    <row r="44" spans="1:21" ht="18" customHeight="1">
      <c r="A44" s="298"/>
      <c r="B44" s="43"/>
      <c r="R44" s="300"/>
      <c r="S44" s="300"/>
      <c r="T44" s="300"/>
      <c r="U44" s="300"/>
    </row>
    <row r="45" spans="1:21" ht="18" customHeight="1">
      <c r="A45" s="298"/>
      <c r="B45" s="298" t="s">
        <v>575</v>
      </c>
      <c r="C45" s="299"/>
      <c r="D45" s="299"/>
      <c r="E45" s="299"/>
      <c r="F45" s="299"/>
      <c r="G45" s="299"/>
      <c r="H45" s="299"/>
      <c r="I45" s="299"/>
      <c r="J45" s="299"/>
      <c r="K45" s="299"/>
      <c r="L45" s="299"/>
      <c r="M45" s="299"/>
      <c r="N45" s="299"/>
      <c r="O45" s="299"/>
      <c r="P45" s="299"/>
      <c r="Q45" s="299"/>
      <c r="R45" s="300"/>
      <c r="S45" s="300"/>
      <c r="T45" s="300"/>
      <c r="U45" s="300"/>
    </row>
    <row r="46" spans="1:21" ht="18" customHeight="1">
      <c r="A46" s="298"/>
      <c r="B46" s="298"/>
      <c r="C46" s="301" t="s">
        <v>576</v>
      </c>
      <c r="D46" s="604" t="s">
        <v>577</v>
      </c>
      <c r="E46" s="604"/>
      <c r="F46" s="302" t="s">
        <v>45</v>
      </c>
      <c r="G46" s="299">
        <v>0.09</v>
      </c>
      <c r="H46" s="299" t="s">
        <v>304</v>
      </c>
      <c r="I46" s="299"/>
      <c r="J46" s="301" t="s">
        <v>578</v>
      </c>
      <c r="K46" s="605">
        <v>36000</v>
      </c>
      <c r="L46" s="605"/>
      <c r="M46" s="299" t="s">
        <v>579</v>
      </c>
      <c r="N46" s="299"/>
      <c r="O46" s="299"/>
      <c r="P46" s="299"/>
      <c r="Q46" s="299"/>
      <c r="R46" s="300"/>
      <c r="S46" s="300"/>
      <c r="T46" s="300"/>
      <c r="U46" s="300"/>
    </row>
    <row r="47" spans="1:21" ht="18" customHeight="1">
      <c r="A47" s="298"/>
      <c r="B47" s="298"/>
      <c r="C47" s="301" t="s">
        <v>580</v>
      </c>
      <c r="D47" s="299">
        <v>0.15</v>
      </c>
      <c r="E47" s="299" t="s">
        <v>581</v>
      </c>
      <c r="F47" s="299"/>
      <c r="G47" s="301" t="s">
        <v>582</v>
      </c>
      <c r="H47" s="511">
        <v>1</v>
      </c>
      <c r="I47" s="299" t="s">
        <v>304</v>
      </c>
      <c r="J47" s="301" t="s">
        <v>583</v>
      </c>
      <c r="K47" s="299">
        <v>0.5</v>
      </c>
      <c r="L47" s="299" t="s">
        <v>304</v>
      </c>
      <c r="M47" s="301" t="s">
        <v>584</v>
      </c>
      <c r="N47" s="299">
        <v>57</v>
      </c>
      <c r="O47" s="299" t="s">
        <v>585</v>
      </c>
      <c r="P47" s="299"/>
      <c r="Q47" s="299"/>
      <c r="R47" s="300"/>
      <c r="S47" s="300"/>
      <c r="T47" s="300"/>
      <c r="U47" s="300"/>
    </row>
    <row r="48" spans="1:21" ht="18" customHeight="1">
      <c r="A48" s="298"/>
      <c r="B48" s="298"/>
      <c r="C48" s="301" t="s">
        <v>586</v>
      </c>
      <c r="D48" s="299" t="s">
        <v>587</v>
      </c>
      <c r="E48" s="299"/>
      <c r="F48" s="299"/>
      <c r="G48" s="299"/>
      <c r="H48" s="299"/>
      <c r="I48" s="604">
        <f>ROUND(G46*K46*D47*H47*K47/N47,2)</f>
        <v>4.26</v>
      </c>
      <c r="J48" s="604"/>
      <c r="K48" s="299" t="s">
        <v>588</v>
      </c>
      <c r="L48" s="299"/>
      <c r="M48" s="299"/>
      <c r="N48" s="299"/>
      <c r="O48" s="299"/>
      <c r="P48" s="299"/>
      <c r="Q48" s="299"/>
      <c r="R48" s="300"/>
      <c r="S48" s="300"/>
      <c r="T48" s="300"/>
      <c r="U48" s="300"/>
    </row>
    <row r="49" spans="1:21" ht="18" customHeight="1">
      <c r="A49" s="298"/>
      <c r="B49" s="298"/>
      <c r="C49" s="301" t="s">
        <v>286</v>
      </c>
      <c r="D49" s="301" t="s">
        <v>305</v>
      </c>
      <c r="E49" s="603" t="e">
        <f>건설기계!H15</f>
        <v>#REF!</v>
      </c>
      <c r="F49" s="603"/>
      <c r="G49" s="299" t="s">
        <v>306</v>
      </c>
      <c r="H49" s="302" t="s">
        <v>45</v>
      </c>
      <c r="I49" s="605" t="e">
        <f>INT(E49/I$48)</f>
        <v>#REF!</v>
      </c>
      <c r="J49" s="605"/>
      <c r="K49" s="299"/>
      <c r="L49" s="299"/>
      <c r="M49" s="299"/>
      <c r="N49" s="299"/>
      <c r="O49" s="299"/>
      <c r="P49" s="299"/>
      <c r="Q49" s="299"/>
      <c r="R49" s="300" t="e">
        <f>S49+T49+U49</f>
        <v>#REF!</v>
      </c>
      <c r="S49" s="300" t="e">
        <f>I49</f>
        <v>#REF!</v>
      </c>
      <c r="T49" s="300"/>
      <c r="U49" s="300"/>
    </row>
    <row r="50" spans="1:21" ht="18" customHeight="1">
      <c r="A50" s="298"/>
      <c r="B50" s="298"/>
      <c r="C50" s="301" t="s">
        <v>290</v>
      </c>
      <c r="D50" s="301" t="s">
        <v>305</v>
      </c>
      <c r="E50" s="603" t="e">
        <f>건설기계!J15</f>
        <v>#REF!</v>
      </c>
      <c r="F50" s="603"/>
      <c r="G50" s="299" t="s">
        <v>306</v>
      </c>
      <c r="H50" s="302" t="s">
        <v>45</v>
      </c>
      <c r="I50" s="605" t="e">
        <f>INT(E50/I$48)</f>
        <v>#REF!</v>
      </c>
      <c r="J50" s="605"/>
      <c r="K50" s="299"/>
      <c r="L50" s="299"/>
      <c r="M50" s="299"/>
      <c r="N50" s="299"/>
      <c r="O50" s="299"/>
      <c r="P50" s="299"/>
      <c r="Q50" s="299"/>
      <c r="R50" s="300" t="e">
        <f>S50+T50+U50</f>
        <v>#REF!</v>
      </c>
      <c r="S50" s="300"/>
      <c r="T50" s="300" t="e">
        <f>I50</f>
        <v>#REF!</v>
      </c>
      <c r="U50" s="300"/>
    </row>
    <row r="51" spans="1:21" ht="18" customHeight="1">
      <c r="A51" s="298"/>
      <c r="B51" s="298"/>
      <c r="C51" s="301" t="s">
        <v>291</v>
      </c>
      <c r="D51" s="301" t="s">
        <v>305</v>
      </c>
      <c r="E51" s="603">
        <f>건설기계!L15</f>
        <v>525</v>
      </c>
      <c r="F51" s="603"/>
      <c r="G51" s="299" t="s">
        <v>306</v>
      </c>
      <c r="H51" s="302" t="s">
        <v>45</v>
      </c>
      <c r="I51" s="605">
        <f>INT(E51/I$48)</f>
        <v>123</v>
      </c>
      <c r="J51" s="605"/>
      <c r="K51" s="299"/>
      <c r="L51" s="299"/>
      <c r="M51" s="299"/>
      <c r="N51" s="299"/>
      <c r="O51" s="299"/>
      <c r="P51" s="299"/>
      <c r="Q51" s="299"/>
      <c r="R51" s="300">
        <f>S51+T51+U51</f>
        <v>123</v>
      </c>
      <c r="S51" s="300"/>
      <c r="T51" s="300"/>
      <c r="U51" s="300">
        <f>I51</f>
        <v>123</v>
      </c>
    </row>
    <row r="52" spans="1:21" ht="18" customHeight="1">
      <c r="A52" s="298"/>
      <c r="B52" s="298" t="s">
        <v>313</v>
      </c>
      <c r="C52" s="299"/>
      <c r="D52" s="299"/>
      <c r="E52" s="299"/>
      <c r="F52" s="299"/>
      <c r="G52" s="299"/>
      <c r="H52" s="299"/>
      <c r="I52" s="299"/>
      <c r="J52" s="299"/>
      <c r="K52" s="299"/>
      <c r="L52" s="299"/>
      <c r="M52" s="299"/>
      <c r="N52" s="299"/>
      <c r="O52" s="299"/>
      <c r="P52" s="299"/>
      <c r="Q52" s="299"/>
      <c r="R52" s="303" t="e">
        <f>S52+T52+U52</f>
        <v>#REF!</v>
      </c>
      <c r="S52" s="303" t="e">
        <f>SUM(S49:S51)</f>
        <v>#REF!</v>
      </c>
      <c r="T52" s="303" t="e">
        <f>SUM(T49:T51)</f>
        <v>#REF!</v>
      </c>
      <c r="U52" s="303">
        <f>SUM(U49:U51)</f>
        <v>123</v>
      </c>
    </row>
    <row r="53" spans="1:21" ht="18" customHeight="1">
      <c r="A53" s="298"/>
      <c r="B53" s="298"/>
      <c r="C53" s="299"/>
      <c r="D53" s="299"/>
      <c r="E53" s="299"/>
      <c r="F53" s="299"/>
      <c r="G53" s="299"/>
      <c r="H53" s="299"/>
      <c r="I53" s="299"/>
      <c r="J53" s="299"/>
      <c r="K53" s="299"/>
      <c r="L53" s="299"/>
      <c r="M53" s="299"/>
      <c r="N53" s="299"/>
      <c r="O53" s="299"/>
      <c r="P53" s="299"/>
      <c r="Q53" s="299"/>
      <c r="R53" s="300"/>
      <c r="S53" s="300"/>
      <c r="T53" s="300"/>
      <c r="U53" s="300"/>
    </row>
    <row r="54" spans="1:21" ht="18" customHeight="1">
      <c r="A54" s="298"/>
      <c r="B54" s="298"/>
      <c r="C54" s="299"/>
      <c r="D54" s="299"/>
      <c r="E54" s="299"/>
      <c r="F54" s="299"/>
      <c r="G54" s="299"/>
      <c r="H54" s="299"/>
      <c r="I54" s="299"/>
      <c r="J54" s="299"/>
      <c r="K54" s="299"/>
      <c r="L54" s="299"/>
      <c r="M54" s="299"/>
      <c r="N54" s="299"/>
      <c r="O54" s="299"/>
      <c r="P54" s="299"/>
      <c r="Q54" s="299"/>
      <c r="R54" s="300"/>
      <c r="S54" s="300"/>
      <c r="T54" s="300"/>
      <c r="U54" s="300"/>
    </row>
    <row r="55" spans="1:21" ht="18" customHeight="1">
      <c r="A55" s="298"/>
      <c r="B55" s="298"/>
      <c r="C55" s="299"/>
      <c r="D55" s="299"/>
      <c r="E55" s="299"/>
      <c r="F55" s="299"/>
      <c r="G55" s="299"/>
      <c r="H55" s="299"/>
      <c r="I55" s="299"/>
      <c r="J55" s="299"/>
      <c r="K55" s="299"/>
      <c r="L55" s="299"/>
      <c r="M55" s="299"/>
      <c r="N55" s="299"/>
      <c r="O55" s="299"/>
      <c r="P55" s="299"/>
      <c r="Q55" s="299"/>
      <c r="R55" s="300"/>
      <c r="S55" s="300"/>
      <c r="T55" s="300"/>
      <c r="U55" s="300"/>
    </row>
    <row r="56" spans="1:21" ht="18" hidden="1" customHeight="1" outlineLevel="1">
      <c r="A56" s="298"/>
      <c r="B56" s="298"/>
      <c r="C56" s="299"/>
      <c r="D56" s="299"/>
      <c r="E56" s="299"/>
      <c r="F56" s="299"/>
      <c r="G56" s="299"/>
      <c r="H56" s="299"/>
      <c r="I56" s="299"/>
      <c r="J56" s="299"/>
      <c r="K56" s="299"/>
      <c r="L56" s="299"/>
      <c r="M56" s="299"/>
      <c r="N56" s="299"/>
      <c r="O56" s="299"/>
      <c r="P56" s="299"/>
      <c r="Q56" s="299"/>
      <c r="R56" s="300"/>
      <c r="S56" s="300"/>
      <c r="T56" s="300"/>
      <c r="U56" s="300"/>
    </row>
    <row r="57" spans="1:21" ht="18" customHeight="1" collapsed="1">
      <c r="A57" s="119"/>
      <c r="B57" s="45" t="s">
        <v>5</v>
      </c>
      <c r="C57" s="46"/>
      <c r="D57" s="46"/>
      <c r="E57" s="46"/>
      <c r="F57" s="46"/>
      <c r="G57" s="46"/>
      <c r="H57" s="46"/>
      <c r="I57" s="46"/>
      <c r="J57" s="46"/>
      <c r="K57" s="46"/>
      <c r="L57" s="46"/>
      <c r="M57" s="46"/>
      <c r="N57" s="46"/>
      <c r="O57" s="46"/>
      <c r="P57" s="46"/>
      <c r="Q57" s="46"/>
      <c r="R57" s="305" t="e">
        <f>SUM(S57:U57)</f>
        <v>#REF!</v>
      </c>
      <c r="S57" s="305" t="e">
        <f>TRUNC(S40+S43+S52,0)</f>
        <v>#REF!</v>
      </c>
      <c r="T57" s="305" t="e">
        <f>TRUNC(T40+T43+T52,0)</f>
        <v>#REF!</v>
      </c>
      <c r="U57" s="305">
        <f>TRUNC(U40+U43+U52,0)</f>
        <v>404</v>
      </c>
    </row>
    <row r="58" spans="1:21" ht="18" customHeight="1">
      <c r="A58" s="293">
        <v>3</v>
      </c>
      <c r="B58" s="45" t="s">
        <v>425</v>
      </c>
      <c r="C58" s="46"/>
      <c r="D58" s="46"/>
      <c r="E58" s="46"/>
      <c r="F58" s="46"/>
      <c r="G58" s="46"/>
      <c r="H58" s="46"/>
      <c r="I58" s="46"/>
      <c r="J58" s="46"/>
      <c r="K58" s="46"/>
      <c r="L58" s="46"/>
      <c r="M58" s="46"/>
      <c r="N58" s="46"/>
      <c r="O58" s="46"/>
      <c r="P58" s="46"/>
      <c r="Q58" s="431"/>
      <c r="R58" s="297"/>
      <c r="S58" s="297"/>
      <c r="T58" s="297"/>
      <c r="U58" s="297"/>
    </row>
    <row r="59" spans="1:21" ht="18" customHeight="1">
      <c r="A59" s="43"/>
      <c r="B59" s="43"/>
      <c r="R59" s="300"/>
      <c r="S59" s="300"/>
      <c r="T59" s="300"/>
      <c r="U59" s="300"/>
    </row>
    <row r="60" spans="1:21" ht="18" customHeight="1">
      <c r="A60" s="43"/>
      <c r="B60" s="430" t="s">
        <v>589</v>
      </c>
      <c r="R60" s="300"/>
      <c r="S60" s="300"/>
      <c r="T60" s="300"/>
      <c r="U60" s="300"/>
    </row>
    <row r="61" spans="1:21" ht="18" customHeight="1">
      <c r="A61" s="43"/>
      <c r="B61" s="430"/>
      <c r="C61" s="606" t="e">
        <f>#REF!</f>
        <v>#REF!</v>
      </c>
      <c r="D61" s="606"/>
      <c r="E61" s="47" t="s">
        <v>307</v>
      </c>
      <c r="F61" s="44">
        <v>1.02</v>
      </c>
      <c r="G61" s="47" t="s">
        <v>45</v>
      </c>
      <c r="H61" s="605" t="e">
        <f>INT(C61*F61)</f>
        <v>#REF!</v>
      </c>
      <c r="I61" s="605"/>
      <c r="R61" s="300" t="e">
        <f>SUM(S61:U61)</f>
        <v>#REF!</v>
      </c>
      <c r="S61" s="300" t="e">
        <f>H61</f>
        <v>#REF!</v>
      </c>
      <c r="T61" s="300"/>
      <c r="U61" s="300"/>
    </row>
    <row r="62" spans="1:21" ht="18" customHeight="1">
      <c r="A62" s="43"/>
      <c r="B62" s="430" t="s">
        <v>424</v>
      </c>
      <c r="R62" s="300"/>
      <c r="S62" s="300"/>
      <c r="T62" s="300"/>
      <c r="U62" s="300"/>
    </row>
    <row r="63" spans="1:21" ht="18" customHeight="1">
      <c r="A63" s="43"/>
      <c r="B63" s="43"/>
      <c r="C63" s="40"/>
      <c r="D63" s="41" t="s">
        <v>423</v>
      </c>
      <c r="E63" s="42" t="s">
        <v>39</v>
      </c>
      <c r="F63" s="605" t="e">
        <f>VLOOKUP(D63,#REF!,2,FALSE)</f>
        <v>#REF!</v>
      </c>
      <c r="G63" s="605"/>
      <c r="H63" s="42" t="s">
        <v>311</v>
      </c>
      <c r="I63" s="42">
        <v>0.15</v>
      </c>
      <c r="J63" s="42" t="s">
        <v>45</v>
      </c>
      <c r="K63" s="605" t="e">
        <f>INT(F63*I63)</f>
        <v>#REF!</v>
      </c>
      <c r="L63" s="605"/>
      <c r="M63" s="40" t="s">
        <v>309</v>
      </c>
      <c r="N63" s="299"/>
      <c r="O63" s="299"/>
      <c r="R63" s="300" t="e">
        <f>SUM(S63:U63)</f>
        <v>#REF!</v>
      </c>
      <c r="S63" s="300" t="s">
        <v>420</v>
      </c>
      <c r="T63" s="300" t="e">
        <f>K63</f>
        <v>#REF!</v>
      </c>
      <c r="U63" s="300"/>
    </row>
    <row r="64" spans="1:21" ht="18" customHeight="1">
      <c r="A64" s="43"/>
      <c r="B64" s="43"/>
      <c r="C64" s="40"/>
      <c r="D64" s="41" t="s">
        <v>43</v>
      </c>
      <c r="E64" s="42" t="s">
        <v>39</v>
      </c>
      <c r="F64" s="605" t="e">
        <f>VLOOKUP(D64,#REF!,2,FALSE)</f>
        <v>#REF!</v>
      </c>
      <c r="G64" s="605"/>
      <c r="H64" s="42" t="s">
        <v>311</v>
      </c>
      <c r="I64" s="42">
        <v>0.46</v>
      </c>
      <c r="J64" s="42" t="s">
        <v>45</v>
      </c>
      <c r="K64" s="605" t="e">
        <f>INT(F64*I64)</f>
        <v>#REF!</v>
      </c>
      <c r="L64" s="605"/>
      <c r="M64" s="40" t="s">
        <v>309</v>
      </c>
      <c r="N64" s="299"/>
      <c r="O64" s="299"/>
      <c r="R64" s="300" t="e">
        <f>SUM(S64:U64)</f>
        <v>#REF!</v>
      </c>
      <c r="S64" s="300" t="s">
        <v>420</v>
      </c>
      <c r="T64" s="300" t="e">
        <f>K64</f>
        <v>#REF!</v>
      </c>
      <c r="U64" s="300"/>
    </row>
    <row r="65" spans="1:21" ht="18" customHeight="1">
      <c r="A65" s="43"/>
      <c r="B65" s="43"/>
      <c r="R65" s="300"/>
      <c r="S65" s="300"/>
      <c r="T65" s="300"/>
      <c r="U65" s="300"/>
    </row>
    <row r="66" spans="1:21" ht="18" customHeight="1">
      <c r="A66" s="43"/>
      <c r="B66" s="45" t="s">
        <v>5</v>
      </c>
      <c r="C66" s="46"/>
      <c r="D66" s="46"/>
      <c r="E66" s="46"/>
      <c r="F66" s="46"/>
      <c r="G66" s="46"/>
      <c r="H66" s="46"/>
      <c r="I66" s="46"/>
      <c r="J66" s="46"/>
      <c r="K66" s="46"/>
      <c r="L66" s="46"/>
      <c r="M66" s="46"/>
      <c r="N66" s="46"/>
      <c r="O66" s="46"/>
      <c r="P66" s="46"/>
      <c r="Q66" s="46"/>
      <c r="R66" s="305" t="e">
        <f>SUM(S66:U66)</f>
        <v>#REF!</v>
      </c>
      <c r="S66" s="305" t="e">
        <f>TRUNC(SUM(S61:S65),0)</f>
        <v>#REF!</v>
      </c>
      <c r="T66" s="305" t="e">
        <f>TRUNC(SUM(T61:T65),0)</f>
        <v>#REF!</v>
      </c>
      <c r="U66" s="305">
        <f>TRUNC(SUM(U61:U65),0)</f>
        <v>0</v>
      </c>
    </row>
    <row r="67" spans="1:21" ht="18" customHeight="1">
      <c r="A67" s="293">
        <v>4</v>
      </c>
      <c r="B67" s="45" t="s">
        <v>422</v>
      </c>
      <c r="C67" s="46"/>
      <c r="D67" s="46"/>
      <c r="E67" s="46"/>
      <c r="F67" s="46"/>
      <c r="G67" s="46"/>
      <c r="H67" s="46"/>
      <c r="I67" s="46"/>
      <c r="J67" s="46"/>
      <c r="K67" s="46"/>
      <c r="L67" s="46"/>
      <c r="M67" s="46"/>
      <c r="N67" s="46"/>
      <c r="O67" s="46"/>
      <c r="P67" s="46"/>
      <c r="Q67" s="431"/>
      <c r="R67" s="300"/>
      <c r="S67" s="300"/>
      <c r="T67" s="300"/>
      <c r="U67" s="300"/>
    </row>
    <row r="68" spans="1:21" ht="18" customHeight="1">
      <c r="A68" s="43"/>
      <c r="B68" s="43"/>
      <c r="R68" s="300"/>
      <c r="S68" s="300"/>
      <c r="T68" s="300"/>
      <c r="U68" s="300"/>
    </row>
    <row r="69" spans="1:21" ht="18" customHeight="1">
      <c r="A69" s="43"/>
      <c r="B69" s="430" t="s">
        <v>421</v>
      </c>
      <c r="R69" s="300"/>
      <c r="S69" s="300"/>
      <c r="T69" s="300"/>
      <c r="U69" s="300"/>
    </row>
    <row r="70" spans="1:21" ht="18" customHeight="1">
      <c r="A70" s="43"/>
      <c r="B70" s="43"/>
      <c r="C70" s="40"/>
      <c r="D70" s="41" t="s">
        <v>43</v>
      </c>
      <c r="E70" s="42" t="s">
        <v>39</v>
      </c>
      <c r="F70" s="605" t="e">
        <f>VLOOKUP(D70,#REF!,2,FALSE)</f>
        <v>#REF!</v>
      </c>
      <c r="G70" s="605"/>
      <c r="H70" s="42" t="s">
        <v>311</v>
      </c>
      <c r="I70" s="42">
        <v>0.2</v>
      </c>
      <c r="J70" s="42" t="s">
        <v>45</v>
      </c>
      <c r="K70" s="605" t="e">
        <f>INT(F70*I70)</f>
        <v>#REF!</v>
      </c>
      <c r="L70" s="605"/>
      <c r="M70" s="40" t="s">
        <v>309</v>
      </c>
      <c r="N70" s="299"/>
      <c r="O70" s="299"/>
      <c r="R70" s="300" t="e">
        <f>SUM(S70:U70)</f>
        <v>#REF!</v>
      </c>
      <c r="S70" s="300" t="s">
        <v>420</v>
      </c>
      <c r="T70" s="300" t="e">
        <f>K70</f>
        <v>#REF!</v>
      </c>
      <c r="U70" s="300"/>
    </row>
    <row r="71" spans="1:21" ht="18" customHeight="1">
      <c r="A71" s="43"/>
      <c r="B71" s="43"/>
      <c r="C71" s="40"/>
      <c r="D71" s="41"/>
      <c r="E71" s="42"/>
      <c r="F71" s="411"/>
      <c r="G71" s="411"/>
      <c r="H71" s="42"/>
      <c r="I71" s="42"/>
      <c r="J71" s="42"/>
      <c r="K71" s="411"/>
      <c r="L71" s="411"/>
      <c r="M71" s="40"/>
      <c r="N71" s="299"/>
      <c r="O71" s="299"/>
      <c r="R71" s="300"/>
      <c r="S71" s="300"/>
      <c r="T71" s="300"/>
      <c r="U71" s="300"/>
    </row>
    <row r="72" spans="1:21" ht="18" customHeight="1">
      <c r="A72" s="43"/>
      <c r="B72" s="43"/>
      <c r="R72" s="300"/>
      <c r="S72" s="300"/>
      <c r="T72" s="300"/>
      <c r="U72" s="300"/>
    </row>
    <row r="73" spans="1:21" ht="18" customHeight="1">
      <c r="A73" s="43"/>
      <c r="B73" s="45" t="s">
        <v>5</v>
      </c>
      <c r="C73" s="46"/>
      <c r="D73" s="46"/>
      <c r="E73" s="46"/>
      <c r="F73" s="46"/>
      <c r="G73" s="46"/>
      <c r="H73" s="46"/>
      <c r="I73" s="46"/>
      <c r="J73" s="46"/>
      <c r="K73" s="46"/>
      <c r="L73" s="46"/>
      <c r="M73" s="46"/>
      <c r="N73" s="46"/>
      <c r="O73" s="46"/>
      <c r="P73" s="46"/>
      <c r="Q73" s="46"/>
      <c r="R73" s="305" t="e">
        <f>SUM(S73:U73)</f>
        <v>#REF!</v>
      </c>
      <c r="S73" s="305">
        <f>TRUNC(SUM(S68:S72),0)</f>
        <v>0</v>
      </c>
      <c r="T73" s="305" t="e">
        <f>TRUNC(SUM(T67:T72),0)</f>
        <v>#REF!</v>
      </c>
      <c r="U73" s="305">
        <f>TRUNC(SUM(U68:U72),0)</f>
        <v>0</v>
      </c>
    </row>
    <row r="74" spans="1:21" ht="18" customHeight="1">
      <c r="A74" s="43"/>
      <c r="B74" s="43"/>
      <c r="R74" s="300"/>
      <c r="S74" s="300"/>
      <c r="T74" s="300"/>
      <c r="U74" s="300"/>
    </row>
    <row r="75" spans="1:21" ht="18" customHeight="1">
      <c r="A75" s="43"/>
      <c r="B75" s="43"/>
      <c r="R75" s="300"/>
      <c r="S75" s="300"/>
      <c r="T75" s="300"/>
      <c r="U75" s="300"/>
    </row>
    <row r="76" spans="1:21" ht="18" customHeight="1">
      <c r="A76" s="43"/>
      <c r="B76" s="43"/>
      <c r="R76" s="300"/>
      <c r="S76" s="300"/>
      <c r="T76" s="300"/>
      <c r="U76" s="300"/>
    </row>
    <row r="77" spans="1:21" ht="18" customHeight="1">
      <c r="A77" s="43"/>
      <c r="B77" s="43"/>
      <c r="R77" s="300"/>
      <c r="S77" s="300"/>
      <c r="T77" s="300"/>
      <c r="U77" s="300"/>
    </row>
    <row r="78" spans="1:21" ht="18" customHeight="1">
      <c r="A78" s="43"/>
      <c r="B78" s="43"/>
      <c r="R78" s="300"/>
      <c r="S78" s="300"/>
      <c r="T78" s="300"/>
      <c r="U78" s="300"/>
    </row>
    <row r="79" spans="1:21" ht="18" customHeight="1">
      <c r="A79" s="43"/>
      <c r="B79" s="43"/>
      <c r="R79" s="300"/>
      <c r="S79" s="300"/>
      <c r="T79" s="300"/>
      <c r="U79" s="300"/>
    </row>
    <row r="80" spans="1:21" ht="18" customHeight="1">
      <c r="A80" s="43"/>
      <c r="B80" s="43"/>
      <c r="R80" s="300"/>
      <c r="S80" s="300"/>
      <c r="T80" s="300"/>
      <c r="U80" s="300"/>
    </row>
    <row r="81" spans="1:21" ht="18" customHeight="1">
      <c r="A81" s="43"/>
      <c r="B81" s="43"/>
      <c r="R81" s="300"/>
      <c r="S81" s="300"/>
      <c r="T81" s="300"/>
      <c r="U81" s="300"/>
    </row>
    <row r="82" spans="1:21" ht="18" customHeight="1">
      <c r="A82" s="43"/>
      <c r="B82" s="43"/>
      <c r="R82" s="300"/>
      <c r="S82" s="300"/>
      <c r="T82" s="300"/>
      <c r="U82" s="300"/>
    </row>
    <row r="83" spans="1:21" ht="18" customHeight="1">
      <c r="A83" s="43"/>
      <c r="B83" s="43"/>
      <c r="R83" s="300"/>
      <c r="S83" s="300"/>
      <c r="T83" s="300"/>
      <c r="U83" s="300"/>
    </row>
    <row r="84" spans="1:21" ht="18" hidden="1" customHeight="1" outlineLevel="1">
      <c r="A84" s="43"/>
      <c r="B84" s="43"/>
      <c r="R84" s="300"/>
      <c r="S84" s="300"/>
      <c r="T84" s="300"/>
      <c r="U84" s="300"/>
    </row>
    <row r="85" spans="1:21" ht="18" customHeight="1" collapsed="1">
      <c r="A85" s="119"/>
      <c r="B85" s="119"/>
      <c r="C85" s="432"/>
      <c r="D85" s="432"/>
      <c r="E85" s="432"/>
      <c r="F85" s="432"/>
      <c r="G85" s="432"/>
      <c r="H85" s="432"/>
      <c r="I85" s="432"/>
      <c r="J85" s="432"/>
      <c r="K85" s="432"/>
      <c r="L85" s="432"/>
      <c r="M85" s="432"/>
      <c r="N85" s="432"/>
      <c r="O85" s="432"/>
      <c r="P85" s="432"/>
      <c r="Q85" s="432"/>
      <c r="R85" s="308"/>
      <c r="S85" s="308"/>
      <c r="T85" s="308"/>
      <c r="U85" s="308"/>
    </row>
    <row r="86" spans="1:21" ht="18" customHeight="1">
      <c r="A86" s="293">
        <f>A67+1</f>
        <v>5</v>
      </c>
      <c r="B86" s="427" t="s">
        <v>419</v>
      </c>
      <c r="C86" s="426"/>
      <c r="D86" s="426"/>
      <c r="E86" s="426"/>
      <c r="F86" s="426"/>
      <c r="G86" s="426"/>
      <c r="H86" s="426"/>
      <c r="I86" s="426"/>
      <c r="J86" s="426"/>
      <c r="K86" s="426"/>
      <c r="L86" s="426"/>
      <c r="M86" s="426"/>
      <c r="N86" s="426"/>
      <c r="O86" s="426"/>
      <c r="P86" s="426"/>
      <c r="Q86" s="425"/>
      <c r="R86" s="297"/>
      <c r="S86" s="297"/>
      <c r="T86" s="297"/>
      <c r="U86" s="297"/>
    </row>
    <row r="87" spans="1:21" ht="18" customHeight="1">
      <c r="A87" s="419"/>
      <c r="B87" s="419"/>
      <c r="C87" s="415"/>
      <c r="D87" s="415"/>
      <c r="E87" s="415"/>
      <c r="F87" s="415"/>
      <c r="G87" s="415"/>
      <c r="H87" s="415"/>
      <c r="I87" s="415"/>
      <c r="J87" s="415"/>
      <c r="K87" s="415"/>
      <c r="L87" s="415"/>
      <c r="M87" s="415"/>
      <c r="N87" s="415"/>
      <c r="O87" s="415"/>
      <c r="P87" s="415"/>
      <c r="Q87" s="415"/>
      <c r="R87" s="300"/>
      <c r="S87" s="300"/>
      <c r="T87" s="300"/>
      <c r="U87" s="300"/>
    </row>
    <row r="88" spans="1:21" ht="18" customHeight="1">
      <c r="A88" s="419"/>
      <c r="B88" s="421">
        <v>1</v>
      </c>
      <c r="C88" s="415" t="s">
        <v>418</v>
      </c>
      <c r="D88" s="415"/>
      <c r="E88" s="607">
        <v>11791.185165278152</v>
      </c>
      <c r="F88" s="607"/>
      <c r="G88" s="417" t="s">
        <v>307</v>
      </c>
      <c r="H88" s="608">
        <v>1.03</v>
      </c>
      <c r="I88" s="608"/>
      <c r="J88" s="429" t="s">
        <v>45</v>
      </c>
      <c r="K88" s="609">
        <f>INT(E88*H88)</f>
        <v>12144</v>
      </c>
      <c r="L88" s="609"/>
      <c r="M88" s="415"/>
      <c r="N88" s="415"/>
      <c r="O88" s="415"/>
      <c r="P88" s="415"/>
      <c r="Q88" s="415"/>
      <c r="R88" s="300">
        <f>SUM(S88:U88)</f>
        <v>12144</v>
      </c>
      <c r="S88" s="300">
        <f>K88</f>
        <v>12144</v>
      </c>
      <c r="T88" s="300"/>
      <c r="U88" s="300"/>
    </row>
    <row r="89" spans="1:21" ht="18" customHeight="1">
      <c r="A89" s="419"/>
      <c r="B89" s="421">
        <v>2</v>
      </c>
      <c r="C89" s="415" t="s">
        <v>417</v>
      </c>
      <c r="D89" s="415"/>
      <c r="E89" s="607">
        <v>778443.11377245502</v>
      </c>
      <c r="F89" s="607"/>
      <c r="G89" s="417" t="s">
        <v>307</v>
      </c>
      <c r="H89" s="608">
        <v>3.7999999999999999E-2</v>
      </c>
      <c r="I89" s="608"/>
      <c r="J89" s="429" t="s">
        <v>45</v>
      </c>
      <c r="K89" s="609">
        <f>INT(E89*H89)</f>
        <v>29580</v>
      </c>
      <c r="L89" s="609"/>
      <c r="M89" s="415"/>
      <c r="N89" s="415"/>
      <c r="O89" s="415"/>
      <c r="P89" s="415"/>
      <c r="Q89" s="415"/>
      <c r="R89" s="300">
        <f>SUM(S89:U89)</f>
        <v>29580</v>
      </c>
      <c r="S89" s="300">
        <f>K89</f>
        <v>29580</v>
      </c>
      <c r="T89" s="300"/>
      <c r="U89" s="300"/>
    </row>
    <row r="90" spans="1:21" ht="18" customHeight="1">
      <c r="A90" s="419"/>
      <c r="B90" s="421">
        <v>3</v>
      </c>
      <c r="C90" s="415" t="s">
        <v>416</v>
      </c>
      <c r="D90" s="415"/>
      <c r="E90" s="605" t="e">
        <f>VLOOKUP(C90,#REF!,2,FALSE)</f>
        <v>#REF!</v>
      </c>
      <c r="F90" s="605"/>
      <c r="G90" s="417" t="s">
        <v>307</v>
      </c>
      <c r="H90" s="608">
        <v>0.23</v>
      </c>
      <c r="I90" s="608"/>
      <c r="J90" s="429" t="s">
        <v>45</v>
      </c>
      <c r="K90" s="609" t="e">
        <f>INT(E90*H90)</f>
        <v>#REF!</v>
      </c>
      <c r="L90" s="609"/>
      <c r="M90" s="415"/>
      <c r="N90" s="415"/>
      <c r="O90" s="415"/>
      <c r="P90" s="415"/>
      <c r="Q90" s="415"/>
      <c r="R90" s="300" t="e">
        <f>SUM(S90:U90)</f>
        <v>#REF!</v>
      </c>
      <c r="S90" s="300"/>
      <c r="T90" s="300" t="e">
        <f>K90</f>
        <v>#REF!</v>
      </c>
      <c r="U90" s="300"/>
    </row>
    <row r="91" spans="1:21" ht="18" customHeight="1">
      <c r="A91" s="419"/>
      <c r="B91" s="421">
        <v>4</v>
      </c>
      <c r="C91" s="415" t="s">
        <v>43</v>
      </c>
      <c r="D91" s="415"/>
      <c r="E91" s="605" t="e">
        <f>VLOOKUP(C91,#REF!,2,FALSE)</f>
        <v>#REF!</v>
      </c>
      <c r="F91" s="605"/>
      <c r="G91" s="417" t="s">
        <v>307</v>
      </c>
      <c r="H91" s="608">
        <v>0.14000000000000001</v>
      </c>
      <c r="I91" s="608"/>
      <c r="J91" s="429" t="s">
        <v>45</v>
      </c>
      <c r="K91" s="609" t="e">
        <f>INT(E91*H91)</f>
        <v>#REF!</v>
      </c>
      <c r="L91" s="609"/>
      <c r="M91" s="415"/>
      <c r="N91" s="415"/>
      <c r="O91" s="415"/>
      <c r="P91" s="415"/>
      <c r="Q91" s="415"/>
      <c r="R91" s="300" t="e">
        <f>SUM(S91:U91)</f>
        <v>#REF!</v>
      </c>
      <c r="S91" s="300"/>
      <c r="T91" s="300" t="e">
        <f>K91</f>
        <v>#REF!</v>
      </c>
      <c r="U91" s="300"/>
    </row>
    <row r="92" spans="1:21" ht="18" customHeight="1">
      <c r="A92" s="419"/>
      <c r="B92" s="421">
        <v>5</v>
      </c>
      <c r="C92" s="415" t="s">
        <v>415</v>
      </c>
      <c r="D92" s="415"/>
      <c r="E92" s="415"/>
      <c r="F92" s="415"/>
      <c r="G92" s="415"/>
      <c r="H92" s="415"/>
      <c r="I92" s="415"/>
      <c r="J92" s="429"/>
      <c r="K92" s="415"/>
      <c r="L92" s="415"/>
      <c r="M92" s="415"/>
      <c r="N92" s="415"/>
      <c r="O92" s="415"/>
      <c r="P92" s="415"/>
      <c r="Q92" s="415"/>
      <c r="R92" s="300"/>
      <c r="S92" s="300"/>
      <c r="T92" s="300"/>
      <c r="U92" s="300"/>
    </row>
    <row r="93" spans="1:21" ht="18" customHeight="1">
      <c r="A93" s="419"/>
      <c r="B93" s="419"/>
      <c r="C93" s="428" t="s">
        <v>305</v>
      </c>
      <c r="D93" s="610">
        <f>K88</f>
        <v>12144</v>
      </c>
      <c r="E93" s="611"/>
      <c r="F93" s="417" t="s">
        <v>414</v>
      </c>
      <c r="G93" s="610">
        <f>K89</f>
        <v>29580</v>
      </c>
      <c r="H93" s="611"/>
      <c r="I93" s="415" t="s">
        <v>413</v>
      </c>
      <c r="J93" s="611">
        <v>-0.23</v>
      </c>
      <c r="K93" s="611"/>
      <c r="L93" s="417" t="s">
        <v>45</v>
      </c>
      <c r="M93" s="607">
        <f>INT((D93+G93)*J93)</f>
        <v>-9597</v>
      </c>
      <c r="N93" s="607"/>
      <c r="O93" s="415"/>
      <c r="P93" s="415"/>
      <c r="Q93" s="415"/>
      <c r="R93" s="300">
        <f>S93+T93+U93</f>
        <v>-9597</v>
      </c>
      <c r="S93" s="300">
        <f>M93</f>
        <v>-9597</v>
      </c>
      <c r="T93" s="300"/>
      <c r="U93" s="300"/>
    </row>
    <row r="94" spans="1:21" ht="18" customHeight="1">
      <c r="A94" s="419"/>
      <c r="B94" s="419"/>
      <c r="C94" s="428"/>
      <c r="D94" s="422"/>
      <c r="E94" s="417"/>
      <c r="F94" s="417"/>
      <c r="G94" s="422"/>
      <c r="H94" s="417"/>
      <c r="I94" s="415"/>
      <c r="J94" s="417"/>
      <c r="K94" s="417"/>
      <c r="L94" s="417"/>
      <c r="M94" s="416"/>
      <c r="N94" s="416"/>
      <c r="O94" s="415"/>
      <c r="P94" s="415"/>
      <c r="Q94" s="415"/>
      <c r="R94" s="300"/>
      <c r="S94" s="300"/>
      <c r="T94" s="300"/>
      <c r="U94" s="300"/>
    </row>
    <row r="95" spans="1:21" ht="18" customHeight="1">
      <c r="A95" s="419"/>
      <c r="B95" s="419"/>
      <c r="C95" s="428"/>
      <c r="D95" s="422"/>
      <c r="E95" s="417"/>
      <c r="F95" s="417"/>
      <c r="G95" s="422"/>
      <c r="H95" s="417"/>
      <c r="I95" s="415"/>
      <c r="J95" s="417"/>
      <c r="K95" s="417"/>
      <c r="L95" s="417"/>
      <c r="M95" s="416"/>
      <c r="N95" s="416"/>
      <c r="O95" s="415"/>
      <c r="P95" s="415"/>
      <c r="Q95" s="415"/>
      <c r="R95" s="300"/>
      <c r="S95" s="300"/>
      <c r="T95" s="300"/>
      <c r="U95" s="300"/>
    </row>
    <row r="96" spans="1:21" ht="18" customHeight="1">
      <c r="A96" s="419"/>
      <c r="B96" s="419"/>
      <c r="C96" s="415"/>
      <c r="D96" s="415"/>
      <c r="E96" s="415"/>
      <c r="F96" s="415"/>
      <c r="G96" s="415"/>
      <c r="H96" s="415"/>
      <c r="I96" s="415"/>
      <c r="J96" s="415"/>
      <c r="K96" s="415"/>
      <c r="L96" s="415"/>
      <c r="M96" s="415"/>
      <c r="N96" s="415"/>
      <c r="O96" s="415"/>
      <c r="P96" s="415"/>
      <c r="Q96" s="415"/>
      <c r="R96" s="300"/>
      <c r="S96" s="300"/>
      <c r="T96" s="300"/>
      <c r="U96" s="300"/>
    </row>
    <row r="97" spans="1:21" ht="18" customHeight="1">
      <c r="A97" s="419"/>
      <c r="B97" s="419"/>
      <c r="C97" s="415"/>
      <c r="D97" s="415"/>
      <c r="E97" s="415"/>
      <c r="F97" s="415"/>
      <c r="G97" s="415"/>
      <c r="H97" s="415"/>
      <c r="I97" s="415"/>
      <c r="J97" s="415"/>
      <c r="K97" s="415"/>
      <c r="L97" s="415"/>
      <c r="M97" s="415"/>
      <c r="N97" s="415"/>
      <c r="O97" s="415"/>
      <c r="P97" s="415"/>
      <c r="Q97" s="415"/>
      <c r="R97" s="300"/>
      <c r="S97" s="300"/>
      <c r="T97" s="300"/>
      <c r="U97" s="300"/>
    </row>
    <row r="98" spans="1:21" ht="18" customHeight="1">
      <c r="A98" s="414"/>
      <c r="B98" s="413" t="s">
        <v>409</v>
      </c>
      <c r="C98" s="412"/>
      <c r="D98" s="412"/>
      <c r="E98" s="412"/>
      <c r="F98" s="412"/>
      <c r="G98" s="412"/>
      <c r="H98" s="412"/>
      <c r="I98" s="412"/>
      <c r="J98" s="412"/>
      <c r="K98" s="412"/>
      <c r="L98" s="412"/>
      <c r="M98" s="412"/>
      <c r="N98" s="412"/>
      <c r="O98" s="412"/>
      <c r="P98" s="412"/>
      <c r="Q98" s="412"/>
      <c r="R98" s="303" t="e">
        <f>S98+T98+U98</f>
        <v>#REF!</v>
      </c>
      <c r="S98" s="303">
        <f>TRUNC(SUM(S88:S93),0)</f>
        <v>32127</v>
      </c>
      <c r="T98" s="303" t="e">
        <f>TRUNC(SUM(T88:T93),0)</f>
        <v>#REF!</v>
      </c>
      <c r="U98" s="303">
        <f>TRUNC(SUM(U88:U93),0)</f>
        <v>0</v>
      </c>
    </row>
    <row r="99" spans="1:21" ht="18" customHeight="1">
      <c r="A99" s="293">
        <f>A86+1</f>
        <v>6</v>
      </c>
      <c r="B99" s="427" t="s">
        <v>412</v>
      </c>
      <c r="C99" s="426"/>
      <c r="D99" s="426"/>
      <c r="E99" s="426"/>
      <c r="F99" s="426"/>
      <c r="G99" s="426"/>
      <c r="H99" s="426"/>
      <c r="I99" s="426"/>
      <c r="J99" s="426"/>
      <c r="K99" s="426"/>
      <c r="L99" s="426"/>
      <c r="M99" s="426"/>
      <c r="N99" s="426"/>
      <c r="O99" s="426"/>
      <c r="P99" s="426"/>
      <c r="Q99" s="425"/>
      <c r="R99" s="300"/>
      <c r="S99" s="300"/>
      <c r="T99" s="300"/>
      <c r="U99" s="300"/>
    </row>
    <row r="100" spans="1:21" ht="18" customHeight="1">
      <c r="A100" s="419"/>
      <c r="B100" s="424"/>
      <c r="C100" s="423"/>
      <c r="D100" s="423"/>
      <c r="E100" s="423"/>
      <c r="F100" s="423"/>
      <c r="G100" s="423"/>
      <c r="H100" s="423"/>
      <c r="I100" s="423"/>
      <c r="J100" s="423"/>
      <c r="K100" s="423"/>
      <c r="L100" s="423"/>
      <c r="M100" s="423"/>
      <c r="N100" s="423"/>
      <c r="O100" s="423"/>
      <c r="P100" s="423"/>
      <c r="Q100" s="423"/>
      <c r="R100" s="300"/>
      <c r="S100" s="300"/>
      <c r="T100" s="300"/>
      <c r="U100" s="300"/>
    </row>
    <row r="101" spans="1:21" ht="18" customHeight="1">
      <c r="A101" s="419"/>
      <c r="B101" s="419" t="s">
        <v>411</v>
      </c>
      <c r="C101" s="415"/>
      <c r="D101" s="415"/>
      <c r="E101" s="415"/>
      <c r="F101" s="415"/>
      <c r="G101" s="415"/>
      <c r="H101" s="415"/>
      <c r="I101" s="415"/>
      <c r="J101" s="415"/>
      <c r="K101" s="415"/>
      <c r="L101" s="415"/>
      <c r="M101" s="415"/>
      <c r="N101" s="415"/>
      <c r="O101" s="415"/>
      <c r="P101" s="415"/>
      <c r="Q101" s="415"/>
      <c r="R101" s="300"/>
      <c r="S101" s="300"/>
      <c r="T101" s="300"/>
      <c r="U101" s="300"/>
    </row>
    <row r="102" spans="1:21" ht="18" customHeight="1">
      <c r="A102" s="419"/>
      <c r="B102" s="419"/>
      <c r="C102" s="610">
        <f>S98</f>
        <v>32127</v>
      </c>
      <c r="D102" s="611"/>
      <c r="E102" s="417" t="s">
        <v>307</v>
      </c>
      <c r="F102" s="612">
        <v>0.32700000000000001</v>
      </c>
      <c r="G102" s="612"/>
      <c r="H102" s="417" t="s">
        <v>45</v>
      </c>
      <c r="I102" s="607">
        <f>INT(C102*F102)</f>
        <v>10505</v>
      </c>
      <c r="J102" s="607"/>
      <c r="K102" s="415"/>
      <c r="L102" s="415"/>
      <c r="M102" s="415"/>
      <c r="N102" s="415"/>
      <c r="O102" s="415"/>
      <c r="P102" s="415"/>
      <c r="Q102" s="415"/>
      <c r="R102" s="300">
        <f>S102+T102+U102</f>
        <v>10505</v>
      </c>
      <c r="S102" s="300">
        <f>I102</f>
        <v>10505</v>
      </c>
      <c r="T102" s="300"/>
      <c r="U102" s="300"/>
    </row>
    <row r="103" spans="1:21" ht="18" customHeight="1">
      <c r="A103" s="419"/>
      <c r="B103" s="419" t="s">
        <v>410</v>
      </c>
      <c r="C103" s="415"/>
      <c r="D103" s="415"/>
      <c r="E103" s="415"/>
      <c r="F103" s="415"/>
      <c r="G103" s="415"/>
      <c r="H103" s="415"/>
      <c r="I103" s="415"/>
      <c r="J103" s="415"/>
      <c r="K103" s="415"/>
      <c r="L103" s="415"/>
      <c r="M103" s="415"/>
      <c r="N103" s="415"/>
      <c r="O103" s="415"/>
      <c r="P103" s="415"/>
      <c r="Q103" s="415"/>
      <c r="R103" s="300"/>
      <c r="S103" s="300"/>
      <c r="T103" s="300"/>
      <c r="U103" s="300"/>
    </row>
    <row r="104" spans="1:21" ht="18" customHeight="1">
      <c r="A104" s="419"/>
      <c r="B104" s="419"/>
      <c r="C104" s="610">
        <f>S98</f>
        <v>32127</v>
      </c>
      <c r="D104" s="611"/>
      <c r="E104" s="417" t="s">
        <v>307</v>
      </c>
      <c r="F104" s="614">
        <v>0.11</v>
      </c>
      <c r="G104" s="614"/>
      <c r="H104" s="417" t="s">
        <v>45</v>
      </c>
      <c r="I104" s="607">
        <f>INT(C104*F104)</f>
        <v>3533</v>
      </c>
      <c r="J104" s="607"/>
      <c r="K104" s="415"/>
      <c r="L104" s="415"/>
      <c r="M104" s="415"/>
      <c r="N104" s="415"/>
      <c r="O104" s="415"/>
      <c r="P104" s="415"/>
      <c r="Q104" s="415"/>
      <c r="R104" s="300">
        <f>S104+T104+U104</f>
        <v>3533</v>
      </c>
      <c r="S104" s="300">
        <f>I104</f>
        <v>3533</v>
      </c>
      <c r="T104" s="300"/>
      <c r="U104" s="300"/>
    </row>
    <row r="105" spans="1:21" ht="18" customHeight="1">
      <c r="A105" s="419"/>
      <c r="B105" s="421">
        <v>3</v>
      </c>
      <c r="C105" s="415" t="s">
        <v>325</v>
      </c>
      <c r="D105" s="415"/>
      <c r="E105" s="415"/>
      <c r="F105" s="415"/>
      <c r="G105" s="415"/>
      <c r="H105" s="415"/>
      <c r="I105" s="415"/>
      <c r="J105" s="415"/>
      <c r="K105" s="415"/>
      <c r="L105" s="415"/>
      <c r="M105" s="415"/>
      <c r="N105" s="415"/>
      <c r="O105" s="415"/>
      <c r="P105" s="415"/>
      <c r="Q105" s="420"/>
      <c r="R105" s="300"/>
      <c r="S105" s="300"/>
      <c r="T105" s="300"/>
      <c r="U105" s="300"/>
    </row>
    <row r="106" spans="1:21" ht="18" customHeight="1">
      <c r="A106" s="419"/>
      <c r="B106" s="419"/>
      <c r="C106" s="605" t="e">
        <f>VLOOKUP(C105,#REF!,2,FALSE)</f>
        <v>#REF!</v>
      </c>
      <c r="D106" s="605"/>
      <c r="E106" s="417" t="s">
        <v>307</v>
      </c>
      <c r="F106" s="613">
        <v>0.1</v>
      </c>
      <c r="G106" s="613"/>
      <c r="H106" s="417" t="s">
        <v>45</v>
      </c>
      <c r="I106" s="607" t="e">
        <f>INT(C106*F106)</f>
        <v>#REF!</v>
      </c>
      <c r="J106" s="607"/>
      <c r="K106" s="415"/>
      <c r="L106" s="415"/>
      <c r="M106" s="415"/>
      <c r="N106" s="415"/>
      <c r="O106" s="415"/>
      <c r="P106" s="415"/>
      <c r="Q106" s="415"/>
      <c r="R106" s="300" t="e">
        <f>S106+T106+U106</f>
        <v>#REF!</v>
      </c>
      <c r="S106" s="300"/>
      <c r="T106" s="300" t="e">
        <f>I106</f>
        <v>#REF!</v>
      </c>
      <c r="U106" s="300"/>
    </row>
    <row r="107" spans="1:21" ht="18" customHeight="1">
      <c r="A107" s="419"/>
      <c r="B107" s="421">
        <v>4</v>
      </c>
      <c r="C107" s="415" t="s">
        <v>43</v>
      </c>
      <c r="D107" s="415"/>
      <c r="E107" s="415"/>
      <c r="F107" s="415"/>
      <c r="G107" s="415"/>
      <c r="H107" s="415"/>
      <c r="I107" s="415"/>
      <c r="J107" s="415"/>
      <c r="K107" s="415"/>
      <c r="L107" s="415"/>
      <c r="M107" s="415"/>
      <c r="N107" s="415"/>
      <c r="O107" s="415"/>
      <c r="P107" s="415"/>
      <c r="Q107" s="420"/>
      <c r="R107" s="300"/>
      <c r="S107" s="300"/>
      <c r="T107" s="300"/>
      <c r="U107" s="300"/>
    </row>
    <row r="108" spans="1:21" ht="18" customHeight="1">
      <c r="A108" s="419"/>
      <c r="B108" s="419"/>
      <c r="C108" s="605" t="e">
        <f>VLOOKUP(C107,#REF!,2,FALSE)</f>
        <v>#REF!</v>
      </c>
      <c r="D108" s="605"/>
      <c r="E108" s="417" t="s">
        <v>307</v>
      </c>
      <c r="F108" s="613">
        <v>0.02</v>
      </c>
      <c r="G108" s="613"/>
      <c r="H108" s="417" t="s">
        <v>45</v>
      </c>
      <c r="I108" s="607" t="e">
        <f>INT(C108*F108)</f>
        <v>#REF!</v>
      </c>
      <c r="J108" s="607"/>
      <c r="K108" s="415"/>
      <c r="L108" s="415"/>
      <c r="M108" s="415"/>
      <c r="N108" s="415"/>
      <c r="O108" s="415"/>
      <c r="P108" s="415"/>
      <c r="Q108" s="415"/>
      <c r="R108" s="300" t="e">
        <f>S108+T108+U108</f>
        <v>#REF!</v>
      </c>
      <c r="S108" s="300"/>
      <c r="T108" s="300" t="e">
        <f>I108</f>
        <v>#REF!</v>
      </c>
      <c r="U108" s="300"/>
    </row>
    <row r="109" spans="1:21" ht="18" customHeight="1">
      <c r="A109" s="419"/>
      <c r="B109" s="419"/>
      <c r="C109" s="416"/>
      <c r="D109" s="416"/>
      <c r="E109" s="417"/>
      <c r="F109" s="418"/>
      <c r="G109" s="418"/>
      <c r="H109" s="417"/>
      <c r="I109" s="416"/>
      <c r="J109" s="416"/>
      <c r="K109" s="415"/>
      <c r="L109" s="415"/>
      <c r="M109" s="415"/>
      <c r="N109" s="415"/>
      <c r="O109" s="415"/>
      <c r="P109" s="415"/>
      <c r="Q109" s="415"/>
      <c r="R109" s="300"/>
      <c r="S109" s="300"/>
      <c r="T109" s="300"/>
      <c r="U109" s="300"/>
    </row>
    <row r="110" spans="1:21" ht="18" customHeight="1">
      <c r="A110" s="419"/>
      <c r="B110" s="419"/>
      <c r="C110" s="416"/>
      <c r="D110" s="416"/>
      <c r="E110" s="417"/>
      <c r="F110" s="418"/>
      <c r="G110" s="418"/>
      <c r="H110" s="417"/>
      <c r="I110" s="416"/>
      <c r="J110" s="416"/>
      <c r="K110" s="415"/>
      <c r="L110" s="415"/>
      <c r="M110" s="415"/>
      <c r="N110" s="415"/>
      <c r="O110" s="415"/>
      <c r="P110" s="415"/>
      <c r="Q110" s="415"/>
      <c r="R110" s="300"/>
      <c r="S110" s="300"/>
      <c r="T110" s="300"/>
      <c r="U110" s="300"/>
    </row>
    <row r="111" spans="1:21" ht="18" customHeight="1">
      <c r="A111" s="419"/>
      <c r="B111" s="419"/>
      <c r="C111" s="416"/>
      <c r="D111" s="416"/>
      <c r="E111" s="417"/>
      <c r="F111" s="418"/>
      <c r="G111" s="418"/>
      <c r="H111" s="417"/>
      <c r="I111" s="416"/>
      <c r="J111" s="416"/>
      <c r="K111" s="415"/>
      <c r="L111" s="415"/>
      <c r="M111" s="415"/>
      <c r="N111" s="415"/>
      <c r="O111" s="415"/>
      <c r="P111" s="415"/>
      <c r="Q111" s="415"/>
      <c r="R111" s="300"/>
      <c r="S111" s="300"/>
      <c r="T111" s="300"/>
      <c r="U111" s="300"/>
    </row>
    <row r="112" spans="1:21" ht="18" customHeight="1">
      <c r="A112" s="414"/>
      <c r="B112" s="413" t="s">
        <v>409</v>
      </c>
      <c r="C112" s="412"/>
      <c r="D112" s="412"/>
      <c r="E112" s="412"/>
      <c r="F112" s="412"/>
      <c r="G112" s="412"/>
      <c r="H112" s="412"/>
      <c r="I112" s="412"/>
      <c r="J112" s="412"/>
      <c r="K112" s="412"/>
      <c r="L112" s="412"/>
      <c r="M112" s="412"/>
      <c r="N112" s="412"/>
      <c r="O112" s="412"/>
      <c r="P112" s="412"/>
      <c r="Q112" s="412"/>
      <c r="R112" s="305" t="e">
        <f>S112+T112+U112</f>
        <v>#REF!</v>
      </c>
      <c r="S112" s="305">
        <f>TRUNC(SUM(S102:S108),0)</f>
        <v>14038</v>
      </c>
      <c r="T112" s="305" t="e">
        <f>TRUNC(SUM(T102:T108),0)</f>
        <v>#REF!</v>
      </c>
      <c r="U112" s="305">
        <f>TRUNC(SUM(U102:U108),0)</f>
        <v>0</v>
      </c>
    </row>
    <row r="113" spans="1:21" ht="18" customHeight="1">
      <c r="A113" s="293">
        <f>A99+1</f>
        <v>7</v>
      </c>
      <c r="B113" s="512" t="s">
        <v>593</v>
      </c>
      <c r="C113" s="513"/>
      <c r="D113" s="513"/>
      <c r="E113" s="513"/>
      <c r="F113" s="513"/>
      <c r="G113" s="513"/>
      <c r="H113" s="513"/>
      <c r="I113" s="513"/>
      <c r="J113" s="513"/>
      <c r="K113" s="513"/>
      <c r="L113" s="513"/>
      <c r="M113" s="513"/>
      <c r="N113" s="513"/>
      <c r="O113" s="513"/>
      <c r="P113" s="513"/>
      <c r="Q113" s="514"/>
      <c r="R113" s="530"/>
      <c r="S113" s="530"/>
      <c r="T113" s="530"/>
      <c r="U113" s="530"/>
    </row>
    <row r="114" spans="1:21" ht="18" customHeight="1">
      <c r="A114" s="515"/>
      <c r="B114" s="516" t="s">
        <v>594</v>
      </c>
      <c r="C114" s="517"/>
      <c r="D114" s="517"/>
      <c r="E114" s="517"/>
      <c r="F114" s="517"/>
      <c r="G114" s="517"/>
      <c r="H114" s="517"/>
      <c r="I114" s="517"/>
      <c r="J114" s="517"/>
      <c r="K114" s="517"/>
      <c r="L114" s="517"/>
      <c r="M114" s="517"/>
      <c r="N114" s="517"/>
      <c r="O114" s="517"/>
      <c r="P114" s="517"/>
      <c r="Q114" s="517"/>
      <c r="R114" s="519"/>
      <c r="S114" s="519"/>
      <c r="T114" s="519"/>
      <c r="U114" s="519"/>
    </row>
    <row r="115" spans="1:21" ht="18" customHeight="1">
      <c r="A115" s="515"/>
      <c r="B115" s="516"/>
      <c r="C115" s="517" t="s">
        <v>595</v>
      </c>
      <c r="D115" s="517" t="s">
        <v>135</v>
      </c>
      <c r="E115" s="517" t="s">
        <v>596</v>
      </c>
      <c r="F115" s="517"/>
      <c r="G115" s="517"/>
      <c r="H115" s="517" t="s">
        <v>135</v>
      </c>
      <c r="I115" s="517">
        <f>(3.3+5.9)/2</f>
        <v>4.5999999999999996</v>
      </c>
      <c r="J115" s="517" t="s">
        <v>377</v>
      </c>
      <c r="K115" s="517"/>
      <c r="L115" s="517"/>
      <c r="M115" s="517"/>
      <c r="N115" s="517"/>
      <c r="O115" s="517"/>
      <c r="P115" s="517"/>
      <c r="Q115" s="517"/>
      <c r="R115" s="519"/>
      <c r="S115" s="519"/>
      <c r="T115" s="519"/>
      <c r="U115" s="519"/>
    </row>
    <row r="116" spans="1:21" ht="18" customHeight="1">
      <c r="A116" s="515"/>
      <c r="B116" s="516" t="s">
        <v>597</v>
      </c>
      <c r="C116" s="517"/>
      <c r="D116" s="517"/>
      <c r="E116" s="517"/>
      <c r="F116" s="517"/>
      <c r="G116" s="517"/>
      <c r="H116" s="517"/>
      <c r="I116" s="517"/>
      <c r="J116" s="517"/>
      <c r="K116" s="517"/>
      <c r="L116" s="517"/>
      <c r="M116" s="517"/>
      <c r="N116" s="517"/>
      <c r="O116" s="517"/>
      <c r="P116" s="517"/>
      <c r="Q116" s="517"/>
      <c r="R116" s="519"/>
      <c r="S116" s="519"/>
      <c r="T116" s="519"/>
      <c r="U116" s="519"/>
    </row>
    <row r="117" spans="1:21" ht="18" customHeight="1">
      <c r="A117" s="515"/>
      <c r="B117" s="516"/>
      <c r="C117" s="518" t="s">
        <v>286</v>
      </c>
      <c r="D117" s="518" t="s">
        <v>305</v>
      </c>
      <c r="E117" s="615" t="e">
        <f>건설기계!H8</f>
        <v>#REF!</v>
      </c>
      <c r="F117" s="615"/>
      <c r="G117" s="521" t="s">
        <v>598</v>
      </c>
      <c r="H117" s="523"/>
      <c r="I117" s="7"/>
      <c r="J117" s="7"/>
      <c r="K117" s="523" t="s">
        <v>378</v>
      </c>
      <c r="L117" s="616" t="e">
        <f>INT(E117/I$115)</f>
        <v>#REF!</v>
      </c>
      <c r="M117" s="616"/>
      <c r="N117" s="517" t="s">
        <v>309</v>
      </c>
      <c r="O117" s="517"/>
      <c r="P117" s="517"/>
      <c r="Q117" s="517"/>
      <c r="R117" s="519" t="e">
        <f>S117+T117+U117</f>
        <v>#REF!</v>
      </c>
      <c r="S117" s="519" t="e">
        <f>L117</f>
        <v>#REF!</v>
      </c>
      <c r="T117" s="519"/>
      <c r="U117" s="519"/>
    </row>
    <row r="118" spans="1:21" ht="18" customHeight="1">
      <c r="A118" s="515"/>
      <c r="B118" s="516"/>
      <c r="C118" s="518" t="s">
        <v>290</v>
      </c>
      <c r="D118" s="518" t="s">
        <v>305</v>
      </c>
      <c r="E118" s="615" t="e">
        <f>건설기계!J8</f>
        <v>#REF!</v>
      </c>
      <c r="F118" s="615"/>
      <c r="G118" s="521" t="s">
        <v>598</v>
      </c>
      <c r="H118" s="523"/>
      <c r="I118" s="7"/>
      <c r="J118" s="7"/>
      <c r="K118" s="523" t="s">
        <v>378</v>
      </c>
      <c r="L118" s="616" t="e">
        <f>INT(E118/I$115)</f>
        <v>#REF!</v>
      </c>
      <c r="M118" s="616"/>
      <c r="N118" s="517" t="s">
        <v>309</v>
      </c>
      <c r="O118" s="517"/>
      <c r="P118" s="517"/>
      <c r="Q118" s="517"/>
      <c r="R118" s="519" t="e">
        <f>S118+T118+U118</f>
        <v>#REF!</v>
      </c>
      <c r="S118" s="519"/>
      <c r="T118" s="519" t="e">
        <f>L118</f>
        <v>#REF!</v>
      </c>
      <c r="U118" s="519"/>
    </row>
    <row r="119" spans="1:21" ht="18" customHeight="1">
      <c r="A119" s="515"/>
      <c r="B119" s="516"/>
      <c r="C119" s="518" t="s">
        <v>291</v>
      </c>
      <c r="D119" s="518" t="s">
        <v>305</v>
      </c>
      <c r="E119" s="615">
        <f>건설기계!L8</f>
        <v>24554</v>
      </c>
      <c r="F119" s="615"/>
      <c r="G119" s="521" t="s">
        <v>599</v>
      </c>
      <c r="H119" s="615">
        <f>건설기계!L37</f>
        <v>11412</v>
      </c>
      <c r="I119" s="615"/>
      <c r="J119" s="7" t="s">
        <v>600</v>
      </c>
      <c r="K119" s="523" t="s">
        <v>378</v>
      </c>
      <c r="L119" s="616">
        <f>INT(E119/I$115)</f>
        <v>5337</v>
      </c>
      <c r="M119" s="616"/>
      <c r="N119" s="517" t="s">
        <v>309</v>
      </c>
      <c r="O119" s="517"/>
      <c r="P119" s="517"/>
      <c r="Q119" s="517"/>
      <c r="R119" s="519">
        <f>S119+T119+U119</f>
        <v>5337</v>
      </c>
      <c r="S119" s="519"/>
      <c r="T119" s="519"/>
      <c r="U119" s="519">
        <f>L119</f>
        <v>5337</v>
      </c>
    </row>
    <row r="120" spans="1:21" ht="18" customHeight="1">
      <c r="A120" s="515"/>
      <c r="B120" s="516" t="s">
        <v>308</v>
      </c>
      <c r="C120" s="517"/>
      <c r="D120" s="517"/>
      <c r="E120" s="517"/>
      <c r="F120" s="517"/>
      <c r="G120" s="517"/>
      <c r="H120" s="517"/>
      <c r="I120" s="517"/>
      <c r="J120" s="517"/>
      <c r="K120" s="517"/>
      <c r="L120" s="517"/>
      <c r="M120" s="517"/>
      <c r="N120" s="517"/>
      <c r="O120" s="517"/>
      <c r="P120" s="517"/>
      <c r="Q120" s="517"/>
      <c r="R120" s="520" t="e">
        <f>S120+T120+U120</f>
        <v>#REF!</v>
      </c>
      <c r="S120" s="520" t="e">
        <f>SUM(S117:S119)</f>
        <v>#REF!</v>
      </c>
      <c r="T120" s="520" t="e">
        <f>SUM(T117:T119)</f>
        <v>#REF!</v>
      </c>
      <c r="U120" s="520">
        <f>SUM(U117:U119)</f>
        <v>5337</v>
      </c>
    </row>
    <row r="121" spans="1:21" ht="18" customHeight="1">
      <c r="A121" s="515"/>
      <c r="B121" s="516"/>
      <c r="C121" s="517"/>
      <c r="D121" s="517"/>
      <c r="E121" s="517"/>
      <c r="F121" s="517"/>
      <c r="G121" s="517"/>
      <c r="H121" s="517"/>
      <c r="I121" s="517"/>
      <c r="J121" s="517"/>
      <c r="K121" s="517"/>
      <c r="L121" s="517"/>
      <c r="M121" s="517"/>
      <c r="N121" s="517"/>
      <c r="O121" s="517"/>
      <c r="P121" s="517"/>
      <c r="Q121" s="517"/>
      <c r="R121" s="519"/>
      <c r="S121" s="519"/>
      <c r="T121" s="519"/>
      <c r="U121" s="519"/>
    </row>
    <row r="122" spans="1:21" ht="18" customHeight="1">
      <c r="A122" s="515"/>
      <c r="B122" s="516" t="s">
        <v>601</v>
      </c>
      <c r="C122" s="517"/>
      <c r="D122" s="517"/>
      <c r="E122" s="517"/>
      <c r="F122" s="517"/>
      <c r="G122" s="517"/>
      <c r="H122" s="517"/>
      <c r="I122" s="517"/>
      <c r="J122" s="517"/>
      <c r="K122" s="517"/>
      <c r="L122" s="517"/>
      <c r="M122" s="517"/>
      <c r="N122" s="517"/>
      <c r="O122" s="517"/>
      <c r="P122" s="517"/>
      <c r="Q122" s="517"/>
      <c r="R122" s="519"/>
      <c r="S122" s="519"/>
      <c r="T122" s="519"/>
      <c r="U122" s="519"/>
    </row>
    <row r="123" spans="1:21" ht="18" customHeight="1">
      <c r="A123" s="515"/>
      <c r="B123" s="516"/>
      <c r="C123" s="524" t="s">
        <v>43</v>
      </c>
      <c r="D123" s="522" t="s">
        <v>39</v>
      </c>
      <c r="E123" s="605" t="e">
        <f>VLOOKUP(C123,#REF!,2,FALSE)</f>
        <v>#REF!</v>
      </c>
      <c r="F123" s="605"/>
      <c r="G123" s="522" t="s">
        <v>307</v>
      </c>
      <c r="H123" s="525">
        <v>1</v>
      </c>
      <c r="I123" s="522" t="s">
        <v>591</v>
      </c>
      <c r="J123" s="522" t="s">
        <v>592</v>
      </c>
      <c r="K123" s="522"/>
      <c r="L123" s="522" t="s">
        <v>45</v>
      </c>
      <c r="M123" s="617" t="e">
        <f>INT(E123*H123/(8*I115))</f>
        <v>#REF!</v>
      </c>
      <c r="N123" s="617"/>
      <c r="O123" s="517" t="s">
        <v>309</v>
      </c>
      <c r="P123" s="517"/>
      <c r="Q123" s="517"/>
      <c r="R123" s="519" t="e">
        <f>S123+T123+U123</f>
        <v>#REF!</v>
      </c>
      <c r="S123" s="519"/>
      <c r="T123" s="519" t="e">
        <f>M123</f>
        <v>#REF!</v>
      </c>
      <c r="U123" s="519"/>
    </row>
    <row r="124" spans="1:21" ht="18" customHeight="1">
      <c r="A124" s="515"/>
      <c r="B124" s="516" t="s">
        <v>308</v>
      </c>
      <c r="C124" s="517"/>
      <c r="D124" s="517"/>
      <c r="E124" s="517"/>
      <c r="F124" s="517"/>
      <c r="G124" s="517"/>
      <c r="H124" s="517"/>
      <c r="I124" s="517"/>
      <c r="J124" s="517"/>
      <c r="K124" s="517"/>
      <c r="L124" s="517"/>
      <c r="M124" s="517"/>
      <c r="N124" s="517"/>
      <c r="O124" s="517"/>
      <c r="P124" s="517"/>
      <c r="Q124" s="517"/>
      <c r="R124" s="520" t="e">
        <f>S124+T124+U124</f>
        <v>#REF!</v>
      </c>
      <c r="S124" s="520">
        <f>SUM(S122:S122)+S123</f>
        <v>0</v>
      </c>
      <c r="T124" s="520" t="e">
        <f>SUM(T122:T122)+T123</f>
        <v>#REF!</v>
      </c>
      <c r="U124" s="520">
        <f>SUM(U122:U122)+U123</f>
        <v>0</v>
      </c>
    </row>
    <row r="125" spans="1:21" ht="18" customHeight="1">
      <c r="A125" s="515"/>
      <c r="B125" s="298" t="s">
        <v>602</v>
      </c>
      <c r="C125" s="299"/>
      <c r="D125" s="299"/>
      <c r="E125" s="299"/>
      <c r="F125" s="299"/>
      <c r="G125" s="299"/>
      <c r="H125" s="299"/>
      <c r="I125" s="299"/>
      <c r="J125" s="299"/>
      <c r="K125" s="299"/>
      <c r="L125" s="299"/>
      <c r="M125" s="299"/>
      <c r="N125" s="299"/>
      <c r="O125" s="299"/>
      <c r="P125" s="299"/>
      <c r="Q125" s="299"/>
      <c r="R125" s="519"/>
      <c r="S125" s="519"/>
      <c r="T125" s="519"/>
      <c r="U125" s="519"/>
    </row>
    <row r="126" spans="1:21" ht="18" customHeight="1">
      <c r="A126" s="515"/>
      <c r="B126" s="298"/>
      <c r="C126" s="301" t="s">
        <v>366</v>
      </c>
      <c r="D126" s="299">
        <v>0.7</v>
      </c>
      <c r="E126" s="299" t="s">
        <v>367</v>
      </c>
      <c r="F126" s="299" t="s">
        <v>304</v>
      </c>
      <c r="G126" s="299" t="s">
        <v>368</v>
      </c>
      <c r="H126" s="505" t="s">
        <v>603</v>
      </c>
      <c r="I126" s="299"/>
      <c r="J126" s="302" t="s">
        <v>45</v>
      </c>
      <c r="K126" s="299">
        <f>1/1.5</f>
        <v>0.66666666666666663</v>
      </c>
      <c r="L126" s="299" t="s">
        <v>304</v>
      </c>
      <c r="M126" s="301" t="s">
        <v>370</v>
      </c>
      <c r="N126" s="299">
        <v>0.55000000000000004</v>
      </c>
      <c r="O126" s="299"/>
      <c r="P126" s="299"/>
      <c r="Q126" s="299"/>
      <c r="R126" s="519"/>
      <c r="S126" s="519"/>
      <c r="T126" s="519"/>
      <c r="U126" s="519"/>
    </row>
    <row r="127" spans="1:21" ht="18" customHeight="1">
      <c r="A127" s="515"/>
      <c r="B127" s="298"/>
      <c r="C127" s="301" t="s">
        <v>371</v>
      </c>
      <c r="D127" s="299">
        <v>0.45</v>
      </c>
      <c r="E127" s="299"/>
      <c r="F127" s="299" t="s">
        <v>604</v>
      </c>
      <c r="G127" s="301" t="s">
        <v>373</v>
      </c>
      <c r="H127" s="299">
        <v>20</v>
      </c>
      <c r="I127" s="299" t="s">
        <v>374</v>
      </c>
      <c r="J127" s="299"/>
      <c r="N127" s="299"/>
      <c r="O127" s="299"/>
      <c r="P127" s="299"/>
      <c r="Q127" s="299"/>
      <c r="R127" s="519"/>
      <c r="S127" s="519"/>
      <c r="T127" s="519"/>
      <c r="U127" s="519"/>
    </row>
    <row r="128" spans="1:21" ht="18" customHeight="1">
      <c r="A128" s="515"/>
      <c r="B128" s="298"/>
      <c r="C128" s="301" t="s">
        <v>605</v>
      </c>
      <c r="D128" s="299" t="s">
        <v>376</v>
      </c>
      <c r="E128" s="299"/>
      <c r="F128" s="299"/>
      <c r="G128" s="299"/>
      <c r="H128" s="299"/>
      <c r="I128" s="299"/>
      <c r="J128" s="600">
        <f>ROUND((3600*D126*K126*N126*D127/H127),2)</f>
        <v>20.79</v>
      </c>
      <c r="K128" s="600"/>
      <c r="L128" s="299" t="s">
        <v>377</v>
      </c>
      <c r="M128" s="299"/>
      <c r="N128" s="299"/>
      <c r="O128" s="299"/>
      <c r="P128" s="299"/>
      <c r="Q128" s="299"/>
      <c r="R128" s="519"/>
      <c r="S128" s="519"/>
      <c r="T128" s="519"/>
      <c r="U128" s="519"/>
    </row>
    <row r="129" spans="1:21" ht="18" customHeight="1">
      <c r="A129" s="515"/>
      <c r="B129" s="516"/>
      <c r="C129" s="517"/>
      <c r="D129" s="517"/>
      <c r="E129" s="517"/>
      <c r="F129" s="517"/>
      <c r="G129" s="517"/>
      <c r="H129" s="517"/>
      <c r="I129" s="517"/>
      <c r="J129" s="517"/>
      <c r="K129" s="517"/>
      <c r="L129" s="517"/>
      <c r="M129" s="517"/>
      <c r="N129" s="517"/>
      <c r="O129" s="517"/>
      <c r="P129" s="517"/>
      <c r="Q129" s="517"/>
      <c r="R129" s="519"/>
      <c r="S129" s="519"/>
      <c r="T129" s="519"/>
      <c r="U129" s="519"/>
    </row>
    <row r="130" spans="1:21" ht="18" customHeight="1">
      <c r="A130" s="515"/>
      <c r="B130" s="298"/>
      <c r="C130" s="301" t="s">
        <v>286</v>
      </c>
      <c r="D130" s="301" t="s">
        <v>305</v>
      </c>
      <c r="E130" s="615" t="e">
        <f>건설기계!H8</f>
        <v>#REF!</v>
      </c>
      <c r="F130" s="615"/>
      <c r="G130" s="299" t="s">
        <v>606</v>
      </c>
      <c r="H130" s="302"/>
      <c r="I130" s="299"/>
      <c r="J130" s="302" t="s">
        <v>378</v>
      </c>
      <c r="K130" s="616" t="e">
        <f>INT(E130/I$115)</f>
        <v>#REF!</v>
      </c>
      <c r="L130" s="616"/>
      <c r="M130" s="517" t="s">
        <v>309</v>
      </c>
      <c r="N130" s="299"/>
      <c r="O130" s="299"/>
      <c r="P130" s="299"/>
      <c r="Q130" s="299"/>
      <c r="R130" s="300" t="e">
        <f>S130+T130+U130</f>
        <v>#REF!</v>
      </c>
      <c r="S130" s="300" t="e">
        <f>K130</f>
        <v>#REF!</v>
      </c>
      <c r="T130" s="300"/>
      <c r="U130" s="300"/>
    </row>
    <row r="131" spans="1:21" ht="18" customHeight="1">
      <c r="A131" s="515"/>
      <c r="B131" s="298"/>
      <c r="C131" s="301" t="s">
        <v>290</v>
      </c>
      <c r="D131" s="301" t="s">
        <v>305</v>
      </c>
      <c r="E131" s="615" t="e">
        <f>건설기계!J8</f>
        <v>#REF!</v>
      </c>
      <c r="F131" s="615"/>
      <c r="G131" s="299" t="s">
        <v>606</v>
      </c>
      <c r="H131" s="302"/>
      <c r="I131" s="299"/>
      <c r="J131" s="302" t="s">
        <v>378</v>
      </c>
      <c r="K131" s="616" t="e">
        <f>INT(E131/I$115)</f>
        <v>#REF!</v>
      </c>
      <c r="L131" s="616"/>
      <c r="M131" s="517" t="s">
        <v>309</v>
      </c>
      <c r="N131" s="299"/>
      <c r="O131" s="299"/>
      <c r="P131" s="299"/>
      <c r="Q131" s="299"/>
      <c r="R131" s="300" t="e">
        <f>S131+T131+U131</f>
        <v>#REF!</v>
      </c>
      <c r="S131" s="300"/>
      <c r="T131" s="300" t="e">
        <f>K131</f>
        <v>#REF!</v>
      </c>
      <c r="U131" s="300"/>
    </row>
    <row r="132" spans="1:21" ht="18" customHeight="1">
      <c r="A132" s="515"/>
      <c r="B132" s="298"/>
      <c r="C132" s="301" t="s">
        <v>291</v>
      </c>
      <c r="D132" s="301" t="s">
        <v>305</v>
      </c>
      <c r="E132" s="615">
        <f>건설기계!L8</f>
        <v>24554</v>
      </c>
      <c r="F132" s="615"/>
      <c r="G132" s="299" t="s">
        <v>606</v>
      </c>
      <c r="H132" s="302"/>
      <c r="I132" s="299"/>
      <c r="J132" s="302" t="s">
        <v>378</v>
      </c>
      <c r="K132" s="616">
        <f>INT(E132/I$115)</f>
        <v>5337</v>
      </c>
      <c r="L132" s="616"/>
      <c r="M132" s="517" t="s">
        <v>309</v>
      </c>
      <c r="N132" s="299"/>
      <c r="O132" s="299"/>
      <c r="P132" s="299"/>
      <c r="Q132" s="299"/>
      <c r="R132" s="300">
        <f>S132+T132+U132</f>
        <v>5337</v>
      </c>
      <c r="S132" s="300"/>
      <c r="T132" s="300"/>
      <c r="U132" s="300">
        <f>K132</f>
        <v>5337</v>
      </c>
    </row>
    <row r="133" spans="1:21" ht="18" customHeight="1">
      <c r="A133" s="515"/>
      <c r="B133" s="516" t="s">
        <v>308</v>
      </c>
      <c r="C133" s="517"/>
      <c r="D133" s="517"/>
      <c r="E133" s="517"/>
      <c r="F133" s="517"/>
      <c r="G133" s="517"/>
      <c r="H133" s="517"/>
      <c r="I133" s="517"/>
      <c r="J133" s="517"/>
      <c r="K133" s="517"/>
      <c r="L133" s="517"/>
      <c r="M133" s="517"/>
      <c r="N133" s="517"/>
      <c r="O133" s="517"/>
      <c r="P133" s="517"/>
      <c r="Q133" s="517"/>
      <c r="R133" s="303" t="e">
        <f>S133+T133+U133</f>
        <v>#REF!</v>
      </c>
      <c r="S133" s="303" t="e">
        <f>SUM(S130:S132)</f>
        <v>#REF!</v>
      </c>
      <c r="T133" s="303" t="e">
        <f>SUM(T130:T132)</f>
        <v>#REF!</v>
      </c>
      <c r="U133" s="303">
        <f>SUM(U130:U132)</f>
        <v>5337</v>
      </c>
    </row>
    <row r="134" spans="1:21" ht="18" customHeight="1">
      <c r="A134" s="515"/>
      <c r="B134" s="516"/>
      <c r="C134" s="517"/>
      <c r="D134" s="517"/>
      <c r="E134" s="517"/>
      <c r="F134" s="517"/>
      <c r="G134" s="517"/>
      <c r="H134" s="517"/>
      <c r="I134" s="517"/>
      <c r="J134" s="517"/>
      <c r="K134" s="517"/>
      <c r="L134" s="517"/>
      <c r="M134" s="517"/>
      <c r="N134" s="517"/>
      <c r="O134" s="517"/>
      <c r="P134" s="517"/>
      <c r="Q134" s="517"/>
      <c r="R134" s="300"/>
      <c r="S134" s="300"/>
      <c r="T134" s="300"/>
      <c r="U134" s="300"/>
    </row>
    <row r="135" spans="1:21" ht="18" customHeight="1">
      <c r="A135" s="515"/>
      <c r="B135" s="516"/>
      <c r="C135" s="517"/>
      <c r="D135" s="517"/>
      <c r="E135" s="517"/>
      <c r="F135" s="517"/>
      <c r="G135" s="517"/>
      <c r="H135" s="517"/>
      <c r="I135" s="517"/>
      <c r="J135" s="517"/>
      <c r="K135" s="517"/>
      <c r="L135" s="517"/>
      <c r="M135" s="517"/>
      <c r="N135" s="517"/>
      <c r="O135" s="517"/>
      <c r="P135" s="517"/>
      <c r="Q135" s="517"/>
      <c r="R135" s="300"/>
      <c r="S135" s="300"/>
      <c r="T135" s="300"/>
      <c r="U135" s="300"/>
    </row>
    <row r="136" spans="1:21" ht="18" customHeight="1">
      <c r="A136" s="515"/>
      <c r="B136" s="516"/>
      <c r="C136" s="517"/>
      <c r="D136" s="517"/>
      <c r="E136" s="517"/>
      <c r="F136" s="517"/>
      <c r="G136" s="517"/>
      <c r="H136" s="517"/>
      <c r="I136" s="517"/>
      <c r="J136" s="517"/>
      <c r="K136" s="517"/>
      <c r="L136" s="517"/>
      <c r="M136" s="517"/>
      <c r="N136" s="517"/>
      <c r="O136" s="517"/>
      <c r="P136" s="517"/>
      <c r="Q136" s="517"/>
      <c r="R136" s="300"/>
      <c r="S136" s="300"/>
      <c r="T136" s="300"/>
      <c r="U136" s="300"/>
    </row>
    <row r="137" spans="1:21" ht="18" customHeight="1">
      <c r="A137" s="515"/>
      <c r="B137" s="516"/>
      <c r="C137" s="517"/>
      <c r="D137" s="517"/>
      <c r="E137" s="517"/>
      <c r="F137" s="517"/>
      <c r="G137" s="517"/>
      <c r="H137" s="517"/>
      <c r="I137" s="517"/>
      <c r="J137" s="517"/>
      <c r="K137" s="517"/>
      <c r="L137" s="517"/>
      <c r="M137" s="517"/>
      <c r="N137" s="517"/>
      <c r="O137" s="517"/>
      <c r="P137" s="517"/>
      <c r="Q137" s="517"/>
      <c r="R137" s="300"/>
      <c r="S137" s="300"/>
      <c r="T137" s="300"/>
      <c r="U137" s="300"/>
    </row>
    <row r="138" spans="1:21" ht="18" customHeight="1">
      <c r="A138" s="515"/>
      <c r="B138" s="516"/>
      <c r="C138" s="517"/>
      <c r="D138" s="517"/>
      <c r="E138" s="517"/>
      <c r="F138" s="517"/>
      <c r="G138" s="517"/>
      <c r="H138" s="517"/>
      <c r="I138" s="517"/>
      <c r="J138" s="517"/>
      <c r="K138" s="517"/>
      <c r="L138" s="517"/>
      <c r="M138" s="517"/>
      <c r="N138" s="517"/>
      <c r="O138" s="517"/>
      <c r="P138" s="517"/>
      <c r="Q138" s="517"/>
      <c r="R138" s="300"/>
      <c r="S138" s="300"/>
      <c r="T138" s="300"/>
      <c r="U138" s="300"/>
    </row>
    <row r="139" spans="1:21" ht="18" customHeight="1">
      <c r="A139" s="531"/>
      <c r="B139" s="527" t="s">
        <v>233</v>
      </c>
      <c r="C139" s="528"/>
      <c r="D139" s="528"/>
      <c r="E139" s="528"/>
      <c r="F139" s="528"/>
      <c r="G139" s="528"/>
      <c r="H139" s="528"/>
      <c r="I139" s="528"/>
      <c r="J139" s="528"/>
      <c r="K139" s="528"/>
      <c r="L139" s="528"/>
      <c r="M139" s="528"/>
      <c r="N139" s="528"/>
      <c r="O139" s="528"/>
      <c r="P139" s="528"/>
      <c r="Q139" s="528"/>
      <c r="R139" s="529" t="e">
        <f>S139+T139+U139</f>
        <v>#REF!</v>
      </c>
      <c r="S139" s="529" t="e">
        <f>TRUNC(S120+S124+S133,0)</f>
        <v>#REF!</v>
      </c>
      <c r="T139" s="529" t="e">
        <f>TRUNC(T120+T124+T133,0)</f>
        <v>#REF!</v>
      </c>
      <c r="U139" s="529">
        <f>TRUNC(U120+U124+U133,0)</f>
        <v>10674</v>
      </c>
    </row>
    <row r="140" spans="1:21" ht="18" customHeight="1">
      <c r="A140" s="532">
        <f>A113+1</f>
        <v>8</v>
      </c>
      <c r="B140" s="512" t="s">
        <v>607</v>
      </c>
      <c r="C140" s="513"/>
      <c r="D140" s="513"/>
      <c r="E140" s="513"/>
      <c r="F140" s="513"/>
      <c r="G140" s="513"/>
      <c r="H140" s="513"/>
      <c r="I140" s="513"/>
      <c r="J140" s="513"/>
      <c r="K140" s="513"/>
      <c r="L140" s="513"/>
      <c r="M140" s="513"/>
      <c r="N140" s="513"/>
      <c r="O140" s="513"/>
      <c r="P140" s="513"/>
      <c r="Q140" s="514"/>
      <c r="R140" s="530"/>
      <c r="S140" s="530"/>
      <c r="T140" s="530"/>
      <c r="U140" s="530"/>
    </row>
    <row r="141" spans="1:21" ht="18" customHeight="1">
      <c r="A141" s="515"/>
      <c r="B141" s="516" t="s">
        <v>608</v>
      </c>
      <c r="C141" s="517"/>
      <c r="D141" s="517"/>
      <c r="E141" s="517"/>
      <c r="F141" s="517"/>
      <c r="G141" s="517"/>
      <c r="H141" s="517"/>
      <c r="I141" s="517"/>
      <c r="J141" s="517"/>
      <c r="K141" s="517"/>
      <c r="L141" s="517"/>
      <c r="M141" s="517"/>
      <c r="N141" s="517"/>
      <c r="O141" s="517"/>
      <c r="P141" s="517"/>
      <c r="Q141" s="517"/>
      <c r="R141" s="519"/>
      <c r="S141" s="519"/>
      <c r="T141" s="519"/>
      <c r="U141" s="519"/>
    </row>
    <row r="142" spans="1:21" ht="18" customHeight="1">
      <c r="A142" s="515"/>
      <c r="B142" s="298" t="s">
        <v>609</v>
      </c>
      <c r="C142" s="299"/>
      <c r="D142" s="299"/>
      <c r="E142" s="299"/>
      <c r="F142" s="299"/>
      <c r="G142" s="299"/>
      <c r="H142" s="299"/>
      <c r="I142" s="299"/>
      <c r="J142" s="299"/>
      <c r="K142" s="299"/>
      <c r="L142" s="299"/>
      <c r="M142" s="299"/>
      <c r="N142" s="299"/>
      <c r="O142" s="299"/>
      <c r="P142" s="299"/>
      <c r="Q142" s="299"/>
      <c r="R142" s="519"/>
      <c r="S142" s="519"/>
      <c r="T142" s="519"/>
      <c r="U142" s="519"/>
    </row>
    <row r="143" spans="1:21" ht="18" customHeight="1">
      <c r="A143" s="515"/>
      <c r="B143" s="298"/>
      <c r="C143" s="301" t="s">
        <v>366</v>
      </c>
      <c r="D143" s="299">
        <v>0.7</v>
      </c>
      <c r="E143" s="299" t="s">
        <v>367</v>
      </c>
      <c r="F143" s="299" t="s">
        <v>304</v>
      </c>
      <c r="G143" s="299" t="s">
        <v>368</v>
      </c>
      <c r="H143" s="505" t="s">
        <v>603</v>
      </c>
      <c r="I143" s="299"/>
      <c r="J143" s="302" t="s">
        <v>45</v>
      </c>
      <c r="K143" s="299">
        <f>1/1.5</f>
        <v>0.66666666666666663</v>
      </c>
      <c r="L143" s="299" t="s">
        <v>304</v>
      </c>
      <c r="M143" s="301" t="s">
        <v>370</v>
      </c>
      <c r="N143" s="299">
        <v>0.55000000000000004</v>
      </c>
      <c r="O143" s="299"/>
      <c r="P143" s="299"/>
      <c r="Q143" s="299"/>
      <c r="R143" s="519"/>
      <c r="S143" s="519"/>
      <c r="T143" s="519"/>
      <c r="U143" s="519"/>
    </row>
    <row r="144" spans="1:21" ht="18" customHeight="1">
      <c r="A144" s="515"/>
      <c r="B144" s="298"/>
      <c r="C144" s="301" t="s">
        <v>371</v>
      </c>
      <c r="D144" s="299">
        <v>0.45</v>
      </c>
      <c r="E144" s="299"/>
      <c r="F144" s="299" t="s">
        <v>604</v>
      </c>
      <c r="G144" s="301" t="s">
        <v>373</v>
      </c>
      <c r="H144" s="299">
        <v>20</v>
      </c>
      <c r="I144" s="299" t="s">
        <v>374</v>
      </c>
      <c r="J144" s="299"/>
      <c r="N144" s="299"/>
      <c r="O144" s="299"/>
      <c r="P144" s="299"/>
      <c r="Q144" s="299"/>
      <c r="R144" s="519"/>
      <c r="S144" s="519"/>
      <c r="T144" s="519"/>
      <c r="U144" s="519"/>
    </row>
    <row r="145" spans="1:21" ht="18" customHeight="1">
      <c r="A145" s="515"/>
      <c r="B145" s="298"/>
      <c r="C145" s="301" t="s">
        <v>605</v>
      </c>
      <c r="D145" s="299" t="s">
        <v>376</v>
      </c>
      <c r="E145" s="299"/>
      <c r="F145" s="299"/>
      <c r="G145" s="299"/>
      <c r="H145" s="299"/>
      <c r="I145" s="299"/>
      <c r="J145" s="600">
        <f>ROUND((3600*D143*K143*N143*D144/H144),2)</f>
        <v>20.79</v>
      </c>
      <c r="K145" s="600"/>
      <c r="L145" s="299" t="s">
        <v>377</v>
      </c>
      <c r="M145" s="299"/>
      <c r="N145" s="299"/>
      <c r="O145" s="299"/>
      <c r="P145" s="299"/>
      <c r="Q145" s="299"/>
      <c r="R145" s="519"/>
      <c r="S145" s="519"/>
      <c r="T145" s="519"/>
      <c r="U145" s="519"/>
    </row>
    <row r="146" spans="1:21" ht="18" customHeight="1">
      <c r="A146" s="515"/>
      <c r="B146" s="516"/>
      <c r="C146" s="517"/>
      <c r="D146" s="517"/>
      <c r="E146" s="517"/>
      <c r="F146" s="517"/>
      <c r="G146" s="517"/>
      <c r="H146" s="517"/>
      <c r="I146" s="517"/>
      <c r="J146" s="517"/>
      <c r="K146" s="517"/>
      <c r="L146" s="517"/>
      <c r="M146" s="517"/>
      <c r="N146" s="517"/>
      <c r="O146" s="517"/>
      <c r="P146" s="517"/>
      <c r="Q146" s="517"/>
      <c r="R146" s="519"/>
      <c r="S146" s="519"/>
      <c r="T146" s="519"/>
      <c r="U146" s="519"/>
    </row>
    <row r="147" spans="1:21" ht="18" customHeight="1">
      <c r="A147" s="515"/>
      <c r="B147" s="298"/>
      <c r="C147" s="301" t="s">
        <v>286</v>
      </c>
      <c r="D147" s="301" t="s">
        <v>305</v>
      </c>
      <c r="E147" s="615" t="e">
        <f>건설기계!H8</f>
        <v>#REF!</v>
      </c>
      <c r="F147" s="615"/>
      <c r="G147" s="299" t="s">
        <v>306</v>
      </c>
      <c r="H147" s="302"/>
      <c r="I147" s="299"/>
      <c r="J147" s="302" t="s">
        <v>378</v>
      </c>
      <c r="K147" s="604" t="e">
        <f>INT(E147/J$145)</f>
        <v>#REF!</v>
      </c>
      <c r="L147" s="604"/>
      <c r="M147" s="517" t="s">
        <v>309</v>
      </c>
      <c r="N147" s="299"/>
      <c r="O147" s="299"/>
      <c r="P147" s="299"/>
      <c r="Q147" s="299"/>
      <c r="R147" s="300" t="e">
        <f>S147+T147+U147</f>
        <v>#REF!</v>
      </c>
      <c r="S147" s="300" t="e">
        <f>K147</f>
        <v>#REF!</v>
      </c>
      <c r="T147" s="300"/>
      <c r="U147" s="300"/>
    </row>
    <row r="148" spans="1:21" ht="18" customHeight="1">
      <c r="A148" s="515"/>
      <c r="B148" s="298"/>
      <c r="C148" s="301" t="s">
        <v>290</v>
      </c>
      <c r="D148" s="301" t="s">
        <v>305</v>
      </c>
      <c r="E148" s="615" t="e">
        <f>건설기계!J8</f>
        <v>#REF!</v>
      </c>
      <c r="F148" s="615"/>
      <c r="G148" s="299" t="s">
        <v>306</v>
      </c>
      <c r="H148" s="302"/>
      <c r="I148" s="299"/>
      <c r="J148" s="302" t="s">
        <v>378</v>
      </c>
      <c r="K148" s="604" t="e">
        <f>INT(E148/J$145)</f>
        <v>#REF!</v>
      </c>
      <c r="L148" s="604"/>
      <c r="M148" s="517" t="s">
        <v>309</v>
      </c>
      <c r="N148" s="299"/>
      <c r="O148" s="299"/>
      <c r="P148" s="299"/>
      <c r="Q148" s="299"/>
      <c r="R148" s="300" t="e">
        <f>S148+T148+U148</f>
        <v>#REF!</v>
      </c>
      <c r="S148" s="300"/>
      <c r="T148" s="300" t="e">
        <f>K148</f>
        <v>#REF!</v>
      </c>
      <c r="U148" s="300"/>
    </row>
    <row r="149" spans="1:21" ht="18" customHeight="1">
      <c r="A149" s="515"/>
      <c r="B149" s="298"/>
      <c r="C149" s="301" t="s">
        <v>291</v>
      </c>
      <c r="D149" s="301" t="s">
        <v>305</v>
      </c>
      <c r="E149" s="615">
        <f>건설기계!L8</f>
        <v>24554</v>
      </c>
      <c r="F149" s="615"/>
      <c r="G149" s="299" t="s">
        <v>306</v>
      </c>
      <c r="H149" s="302"/>
      <c r="I149" s="299"/>
      <c r="J149" s="302" t="s">
        <v>378</v>
      </c>
      <c r="K149" s="604">
        <f>INT(E149/J$145)</f>
        <v>1181</v>
      </c>
      <c r="L149" s="604"/>
      <c r="M149" s="517" t="s">
        <v>309</v>
      </c>
      <c r="N149" s="299"/>
      <c r="O149" s="299"/>
      <c r="P149" s="299"/>
      <c r="Q149" s="299"/>
      <c r="R149" s="308">
        <f>S149+T149+U149</f>
        <v>1181</v>
      </c>
      <c r="S149" s="308"/>
      <c r="T149" s="308"/>
      <c r="U149" s="308">
        <f>K149</f>
        <v>1181</v>
      </c>
    </row>
    <row r="150" spans="1:21" ht="18" customHeight="1">
      <c r="A150" s="515"/>
      <c r="B150" s="298" t="s">
        <v>308</v>
      </c>
      <c r="C150" s="517"/>
      <c r="D150" s="517"/>
      <c r="E150" s="517"/>
      <c r="F150" s="517"/>
      <c r="G150" s="517"/>
      <c r="H150" s="517"/>
      <c r="I150" s="517"/>
      <c r="J150" s="517"/>
      <c r="K150" s="517"/>
      <c r="L150" s="517"/>
      <c r="M150" s="517"/>
      <c r="N150" s="517"/>
      <c r="O150" s="517"/>
      <c r="P150" s="517"/>
      <c r="Q150" s="517"/>
      <c r="R150" s="303" t="e">
        <f>S150+T150+U150</f>
        <v>#REF!</v>
      </c>
      <c r="S150" s="303" t="e">
        <f>SUM(S147:S149)</f>
        <v>#REF!</v>
      </c>
      <c r="T150" s="303" t="e">
        <f>SUM(T147:T149)</f>
        <v>#REF!</v>
      </c>
      <c r="U150" s="303">
        <f>SUM(U147:U149)</f>
        <v>1181</v>
      </c>
    </row>
    <row r="151" spans="1:21" ht="18" customHeight="1">
      <c r="A151" s="515"/>
      <c r="B151" s="516"/>
      <c r="C151" s="517"/>
      <c r="D151" s="517"/>
      <c r="E151" s="517"/>
      <c r="F151" s="517"/>
      <c r="G151" s="517"/>
      <c r="H151" s="517"/>
      <c r="I151" s="517"/>
      <c r="J151" s="517"/>
      <c r="K151" s="517"/>
      <c r="L151" s="517"/>
      <c r="M151" s="517"/>
      <c r="N151" s="517"/>
      <c r="O151" s="517"/>
      <c r="P151" s="517"/>
      <c r="Q151" s="517"/>
      <c r="R151" s="300"/>
      <c r="S151" s="300"/>
      <c r="T151" s="300"/>
      <c r="U151" s="300"/>
    </row>
    <row r="152" spans="1:21" ht="18" customHeight="1">
      <c r="A152" s="515"/>
      <c r="B152" s="516"/>
      <c r="C152" s="517"/>
      <c r="D152" s="517"/>
      <c r="E152" s="517"/>
      <c r="F152" s="517"/>
      <c r="G152" s="517"/>
      <c r="H152" s="517"/>
      <c r="I152" s="517"/>
      <c r="J152" s="517"/>
      <c r="K152" s="517"/>
      <c r="L152" s="517"/>
      <c r="M152" s="517"/>
      <c r="N152" s="517"/>
      <c r="O152" s="517"/>
      <c r="P152" s="517"/>
      <c r="Q152" s="517"/>
      <c r="R152" s="300"/>
      <c r="S152" s="300"/>
      <c r="T152" s="300"/>
      <c r="U152" s="300"/>
    </row>
    <row r="153" spans="1:21" ht="18" customHeight="1">
      <c r="A153" s="515"/>
      <c r="B153" s="516"/>
      <c r="C153" s="517"/>
      <c r="D153" s="517"/>
      <c r="E153" s="517"/>
      <c r="F153" s="517"/>
      <c r="G153" s="517"/>
      <c r="H153" s="517"/>
      <c r="I153" s="517"/>
      <c r="J153" s="517"/>
      <c r="K153" s="517"/>
      <c r="L153" s="517"/>
      <c r="M153" s="517"/>
      <c r="N153" s="517"/>
      <c r="O153" s="517"/>
      <c r="P153" s="517"/>
      <c r="Q153" s="517"/>
      <c r="R153" s="300"/>
      <c r="S153" s="300"/>
      <c r="T153" s="300"/>
      <c r="U153" s="300"/>
    </row>
    <row r="154" spans="1:21" ht="18" customHeight="1">
      <c r="A154" s="515"/>
      <c r="B154" s="516"/>
      <c r="C154" s="517"/>
      <c r="D154" s="517"/>
      <c r="E154" s="517"/>
      <c r="F154" s="517"/>
      <c r="G154" s="517"/>
      <c r="H154" s="517"/>
      <c r="I154" s="517"/>
      <c r="J154" s="517"/>
      <c r="K154" s="517"/>
      <c r="L154" s="517"/>
      <c r="M154" s="517"/>
      <c r="N154" s="517"/>
      <c r="O154" s="517"/>
      <c r="P154" s="517"/>
      <c r="Q154" s="517"/>
      <c r="R154" s="300"/>
      <c r="S154" s="300"/>
      <c r="T154" s="300"/>
      <c r="U154" s="300"/>
    </row>
    <row r="155" spans="1:21" ht="18" customHeight="1">
      <c r="A155" s="515"/>
      <c r="B155" s="516"/>
      <c r="C155" s="517"/>
      <c r="D155" s="517"/>
      <c r="E155" s="517"/>
      <c r="F155" s="517"/>
      <c r="G155" s="517"/>
      <c r="H155" s="517"/>
      <c r="I155" s="517"/>
      <c r="J155" s="517"/>
      <c r="K155" s="517"/>
      <c r="L155" s="517"/>
      <c r="M155" s="517"/>
      <c r="N155" s="517"/>
      <c r="O155" s="517"/>
      <c r="P155" s="517"/>
      <c r="Q155" s="517"/>
      <c r="R155" s="300"/>
      <c r="S155" s="300"/>
      <c r="T155" s="300"/>
      <c r="U155" s="300"/>
    </row>
    <row r="156" spans="1:21" ht="18" customHeight="1">
      <c r="A156" s="515"/>
      <c r="B156" s="516"/>
      <c r="C156" s="517"/>
      <c r="D156" s="517"/>
      <c r="E156" s="517"/>
      <c r="F156" s="517"/>
      <c r="G156" s="517"/>
      <c r="H156" s="517"/>
      <c r="I156" s="517"/>
      <c r="J156" s="517"/>
      <c r="K156" s="517"/>
      <c r="L156" s="517"/>
      <c r="M156" s="517"/>
      <c r="N156" s="517"/>
      <c r="O156" s="517"/>
      <c r="P156" s="517"/>
      <c r="Q156" s="517"/>
      <c r="R156" s="300"/>
      <c r="S156" s="300"/>
      <c r="T156" s="300"/>
      <c r="U156" s="300"/>
    </row>
    <row r="157" spans="1:21" ht="18" customHeight="1">
      <c r="A157" s="515"/>
      <c r="B157" s="516"/>
      <c r="C157" s="517"/>
      <c r="D157" s="517"/>
      <c r="E157" s="517"/>
      <c r="F157" s="517"/>
      <c r="G157" s="517"/>
      <c r="H157" s="517"/>
      <c r="I157" s="517"/>
      <c r="J157" s="517"/>
      <c r="K157" s="517"/>
      <c r="L157" s="517"/>
      <c r="M157" s="517"/>
      <c r="N157" s="517"/>
      <c r="O157" s="517"/>
      <c r="P157" s="517"/>
      <c r="Q157" s="517"/>
      <c r="R157" s="300"/>
      <c r="S157" s="300"/>
      <c r="T157" s="300"/>
      <c r="U157" s="300"/>
    </row>
    <row r="158" spans="1:21" ht="18" customHeight="1">
      <c r="A158" s="515"/>
      <c r="B158" s="516"/>
      <c r="C158" s="517"/>
      <c r="D158" s="517"/>
      <c r="E158" s="517"/>
      <c r="F158" s="517"/>
      <c r="G158" s="517"/>
      <c r="H158" s="517"/>
      <c r="I158" s="517"/>
      <c r="J158" s="517"/>
      <c r="K158" s="517"/>
      <c r="L158" s="517"/>
      <c r="M158" s="517"/>
      <c r="N158" s="517"/>
      <c r="O158" s="517"/>
      <c r="P158" s="517"/>
      <c r="Q158" s="517"/>
      <c r="R158" s="300"/>
      <c r="S158" s="300"/>
      <c r="T158" s="300"/>
      <c r="U158" s="300"/>
    </row>
    <row r="159" spans="1:21" ht="18" customHeight="1">
      <c r="A159" s="515"/>
      <c r="B159" s="516"/>
      <c r="C159" s="517"/>
      <c r="D159" s="517"/>
      <c r="E159" s="517"/>
      <c r="F159" s="517"/>
      <c r="G159" s="517"/>
      <c r="H159" s="517"/>
      <c r="I159" s="517"/>
      <c r="J159" s="517"/>
      <c r="K159" s="517"/>
      <c r="L159" s="517"/>
      <c r="M159" s="517"/>
      <c r="N159" s="517"/>
      <c r="O159" s="517"/>
      <c r="P159" s="517"/>
      <c r="Q159" s="517"/>
      <c r="R159" s="300"/>
      <c r="S159" s="300"/>
      <c r="T159" s="300"/>
      <c r="U159" s="300"/>
    </row>
    <row r="160" spans="1:21" ht="18" customHeight="1">
      <c r="A160" s="515"/>
      <c r="B160" s="516"/>
      <c r="C160" s="517"/>
      <c r="D160" s="517"/>
      <c r="E160" s="517"/>
      <c r="F160" s="517"/>
      <c r="G160" s="517"/>
      <c r="H160" s="517"/>
      <c r="I160" s="517"/>
      <c r="J160" s="517"/>
      <c r="K160" s="517"/>
      <c r="L160" s="517"/>
      <c r="M160" s="517"/>
      <c r="N160" s="517"/>
      <c r="O160" s="517"/>
      <c r="P160" s="517"/>
      <c r="Q160" s="517"/>
      <c r="R160" s="300"/>
      <c r="S160" s="300"/>
      <c r="T160" s="300"/>
      <c r="U160" s="300"/>
    </row>
    <row r="161" spans="1:21" ht="18" customHeight="1">
      <c r="A161" s="515"/>
      <c r="B161" s="516"/>
      <c r="C161" s="517"/>
      <c r="D161" s="517"/>
      <c r="E161" s="517"/>
      <c r="F161" s="517"/>
      <c r="G161" s="517"/>
      <c r="H161" s="517"/>
      <c r="I161" s="517"/>
      <c r="J161" s="517"/>
      <c r="K161" s="517"/>
      <c r="L161" s="517"/>
      <c r="M161" s="517"/>
      <c r="N161" s="517"/>
      <c r="O161" s="517"/>
      <c r="P161" s="517"/>
      <c r="Q161" s="517"/>
      <c r="R161" s="300"/>
      <c r="S161" s="300"/>
      <c r="T161" s="300"/>
      <c r="U161" s="300"/>
    </row>
    <row r="162" spans="1:21" ht="18" customHeight="1">
      <c r="A162" s="515"/>
      <c r="B162" s="516"/>
      <c r="C162" s="517"/>
      <c r="D162" s="517"/>
      <c r="E162" s="517"/>
      <c r="F162" s="517"/>
      <c r="G162" s="517"/>
      <c r="H162" s="517"/>
      <c r="I162" s="517"/>
      <c r="J162" s="517"/>
      <c r="K162" s="517"/>
      <c r="L162" s="517"/>
      <c r="M162" s="517"/>
      <c r="N162" s="517"/>
      <c r="O162" s="517"/>
      <c r="P162" s="517"/>
      <c r="Q162" s="517"/>
      <c r="R162" s="300"/>
      <c r="S162" s="300"/>
      <c r="T162" s="300"/>
      <c r="U162" s="300"/>
    </row>
    <row r="163" spans="1:21" ht="18" customHeight="1">
      <c r="A163" s="515"/>
      <c r="B163" s="516"/>
      <c r="C163" s="517"/>
      <c r="D163" s="517"/>
      <c r="E163" s="517"/>
      <c r="F163" s="517"/>
      <c r="G163" s="517"/>
      <c r="H163" s="517"/>
      <c r="I163" s="517"/>
      <c r="J163" s="517"/>
      <c r="K163" s="517"/>
      <c r="L163" s="517"/>
      <c r="M163" s="517"/>
      <c r="N163" s="517"/>
      <c r="O163" s="517"/>
      <c r="P163" s="517"/>
      <c r="Q163" s="517"/>
      <c r="R163" s="300"/>
      <c r="S163" s="300"/>
      <c r="T163" s="300"/>
      <c r="U163" s="300"/>
    </row>
    <row r="164" spans="1:21" ht="18" customHeight="1">
      <c r="A164" s="515"/>
      <c r="B164" s="516"/>
      <c r="C164" s="517"/>
      <c r="D164" s="517"/>
      <c r="E164" s="517"/>
      <c r="F164" s="517"/>
      <c r="G164" s="517"/>
      <c r="H164" s="517"/>
      <c r="I164" s="517"/>
      <c r="J164" s="517"/>
      <c r="K164" s="517"/>
      <c r="L164" s="517"/>
      <c r="M164" s="517"/>
      <c r="N164" s="517"/>
      <c r="O164" s="517"/>
      <c r="P164" s="517"/>
      <c r="Q164" s="517"/>
      <c r="R164" s="300"/>
      <c r="S164" s="300"/>
      <c r="T164" s="300"/>
      <c r="U164" s="300"/>
    </row>
    <row r="165" spans="1:21" ht="18" customHeight="1">
      <c r="A165" s="515"/>
      <c r="B165" s="516"/>
      <c r="C165" s="517"/>
      <c r="D165" s="517"/>
      <c r="E165" s="517"/>
      <c r="F165" s="517"/>
      <c r="G165" s="517"/>
      <c r="H165" s="517"/>
      <c r="I165" s="517"/>
      <c r="J165" s="517"/>
      <c r="K165" s="517"/>
      <c r="L165" s="517"/>
      <c r="M165" s="517"/>
      <c r="N165" s="517"/>
      <c r="O165" s="517"/>
      <c r="P165" s="517"/>
      <c r="Q165" s="517"/>
      <c r="R165" s="519"/>
      <c r="S165" s="519"/>
      <c r="T165" s="519"/>
      <c r="U165" s="519"/>
    </row>
    <row r="166" spans="1:21" ht="18" customHeight="1">
      <c r="A166" s="526"/>
      <c r="B166" s="527" t="s">
        <v>233</v>
      </c>
      <c r="C166" s="528"/>
      <c r="D166" s="528"/>
      <c r="E166" s="528"/>
      <c r="F166" s="528"/>
      <c r="G166" s="528"/>
      <c r="H166" s="528"/>
      <c r="I166" s="528"/>
      <c r="J166" s="528"/>
      <c r="K166" s="528"/>
      <c r="L166" s="528"/>
      <c r="M166" s="528"/>
      <c r="N166" s="528"/>
      <c r="O166" s="528"/>
      <c r="P166" s="528"/>
      <c r="Q166" s="528"/>
      <c r="R166" s="529" t="e">
        <f>S166+T166+U166</f>
        <v>#REF!</v>
      </c>
      <c r="S166" s="529" t="e">
        <f>TRUNC(S150,0)</f>
        <v>#REF!</v>
      </c>
      <c r="T166" s="529" t="e">
        <f>TRUNC(T150,0)</f>
        <v>#REF!</v>
      </c>
      <c r="U166" s="529">
        <f>TRUNC(U150,0)</f>
        <v>1181</v>
      </c>
    </row>
    <row r="167" spans="1:21" ht="18" customHeight="1">
      <c r="A167" s="532">
        <f>A140+1</f>
        <v>9</v>
      </c>
      <c r="B167" s="512" t="s">
        <v>610</v>
      </c>
      <c r="C167" s="513"/>
      <c r="D167" s="513"/>
      <c r="E167" s="513"/>
      <c r="F167" s="513"/>
      <c r="G167" s="513"/>
      <c r="H167" s="513"/>
      <c r="I167" s="513"/>
      <c r="J167" s="513"/>
      <c r="K167" s="513"/>
      <c r="L167" s="513"/>
      <c r="M167" s="513"/>
      <c r="N167" s="513"/>
      <c r="O167" s="513"/>
      <c r="P167" s="513"/>
      <c r="Q167" s="514"/>
      <c r="R167" s="530"/>
      <c r="S167" s="530"/>
      <c r="T167" s="530"/>
      <c r="U167" s="530"/>
    </row>
    <row r="168" spans="1:21" ht="18" customHeight="1">
      <c r="A168" s="515"/>
      <c r="B168" s="516" t="s">
        <v>611</v>
      </c>
      <c r="C168" s="517"/>
      <c r="D168" s="517"/>
      <c r="E168" s="517"/>
      <c r="F168" s="517"/>
      <c r="G168" s="517"/>
      <c r="H168" s="517"/>
      <c r="I168" s="517"/>
      <c r="J168" s="517"/>
      <c r="K168" s="517"/>
      <c r="L168" s="517"/>
      <c r="M168" s="517"/>
      <c r="N168" s="517"/>
      <c r="O168" s="517"/>
      <c r="P168" s="517"/>
      <c r="Q168" s="517"/>
      <c r="R168" s="519"/>
      <c r="S168" s="519"/>
      <c r="T168" s="519"/>
      <c r="U168" s="519"/>
    </row>
    <row r="169" spans="1:21" ht="18" customHeight="1">
      <c r="A169" s="515"/>
      <c r="B169" s="516" t="s">
        <v>612</v>
      </c>
      <c r="C169" s="517"/>
      <c r="D169" s="517"/>
      <c r="E169" s="517"/>
      <c r="F169" s="517"/>
      <c r="G169" s="517"/>
      <c r="H169" s="517"/>
      <c r="I169" s="517"/>
      <c r="J169" s="517"/>
      <c r="K169" s="517"/>
      <c r="L169" s="517"/>
      <c r="M169" s="517"/>
      <c r="N169" s="517"/>
      <c r="O169" s="517"/>
      <c r="P169" s="517"/>
      <c r="Q169" s="517"/>
      <c r="R169" s="519"/>
      <c r="S169" s="519"/>
      <c r="T169" s="519"/>
      <c r="U169" s="519"/>
    </row>
    <row r="170" spans="1:21" ht="18" customHeight="1">
      <c r="A170" s="515"/>
      <c r="B170" s="516"/>
      <c r="C170" s="517" t="s">
        <v>613</v>
      </c>
      <c r="D170" s="517">
        <v>24000</v>
      </c>
      <c r="E170" s="517"/>
      <c r="F170" s="517" t="s">
        <v>614</v>
      </c>
      <c r="G170" s="517">
        <v>2300</v>
      </c>
      <c r="H170" s="517"/>
      <c r="I170" s="517" t="s">
        <v>615</v>
      </c>
      <c r="J170" s="517">
        <v>1.4</v>
      </c>
      <c r="K170" s="517"/>
      <c r="L170" s="517"/>
      <c r="M170" s="517"/>
      <c r="N170" s="517"/>
      <c r="O170" s="517"/>
      <c r="P170" s="517"/>
      <c r="Q170" s="517"/>
      <c r="R170" s="519"/>
      <c r="S170" s="519"/>
      <c r="T170" s="519"/>
      <c r="U170" s="519"/>
    </row>
    <row r="171" spans="1:21" ht="18" customHeight="1">
      <c r="A171" s="515"/>
      <c r="B171" s="516"/>
      <c r="C171" s="517" t="s">
        <v>616</v>
      </c>
      <c r="D171" s="517" t="s">
        <v>617</v>
      </c>
      <c r="E171" s="517"/>
      <c r="F171" s="517" t="s">
        <v>45</v>
      </c>
      <c r="G171" s="517">
        <f>ROUND(D170/G170*J170,2)</f>
        <v>14.61</v>
      </c>
      <c r="H171" s="517" t="s">
        <v>367</v>
      </c>
      <c r="I171" s="517"/>
      <c r="J171" s="517"/>
      <c r="K171" s="517"/>
      <c r="L171" s="517"/>
      <c r="M171" s="517"/>
      <c r="N171" s="517"/>
      <c r="O171" s="517"/>
      <c r="P171" s="517"/>
      <c r="Q171" s="517"/>
      <c r="R171" s="519"/>
      <c r="S171" s="519"/>
      <c r="T171" s="519"/>
      <c r="U171" s="519"/>
    </row>
    <row r="172" spans="1:21" ht="18" customHeight="1">
      <c r="A172" s="515"/>
      <c r="B172" s="516"/>
      <c r="C172" s="517" t="s">
        <v>618</v>
      </c>
      <c r="D172" s="517">
        <v>0.7</v>
      </c>
      <c r="E172" s="517"/>
      <c r="F172" s="517" t="s">
        <v>619</v>
      </c>
      <c r="G172" s="517">
        <v>0.55000000000000004</v>
      </c>
      <c r="H172" s="517"/>
      <c r="I172" s="517" t="s">
        <v>620</v>
      </c>
      <c r="J172" s="517">
        <v>18</v>
      </c>
      <c r="K172" s="517" t="s">
        <v>621</v>
      </c>
      <c r="L172" s="517" t="s">
        <v>622</v>
      </c>
      <c r="M172" s="517">
        <v>0.45</v>
      </c>
      <c r="N172" s="517"/>
      <c r="O172" s="517"/>
      <c r="P172" s="517"/>
      <c r="Q172" s="517"/>
      <c r="R172" s="519"/>
      <c r="S172" s="519"/>
      <c r="T172" s="519"/>
      <c r="U172" s="519"/>
    </row>
    <row r="173" spans="1:21" ht="18" customHeight="1">
      <c r="A173" s="515"/>
      <c r="B173" s="516"/>
      <c r="C173" s="517" t="s">
        <v>578</v>
      </c>
      <c r="D173" s="517" t="s">
        <v>623</v>
      </c>
      <c r="E173" s="517"/>
      <c r="F173" s="517" t="s">
        <v>45</v>
      </c>
      <c r="G173" s="517">
        <f>ROUND(G171/(D172*G172),2)</f>
        <v>37.950000000000003</v>
      </c>
      <c r="H173" s="517" t="s">
        <v>624</v>
      </c>
      <c r="I173" s="517"/>
      <c r="J173" s="517"/>
      <c r="K173" s="517"/>
      <c r="L173" s="517"/>
      <c r="M173" s="517"/>
      <c r="N173" s="517"/>
      <c r="O173" s="517"/>
      <c r="P173" s="517"/>
      <c r="Q173" s="517"/>
      <c r="R173" s="519"/>
      <c r="S173" s="519"/>
      <c r="T173" s="519"/>
      <c r="U173" s="519"/>
    </row>
    <row r="174" spans="1:21" ht="18" customHeight="1">
      <c r="A174" s="515"/>
      <c r="B174" s="516"/>
      <c r="C174" s="517" t="s">
        <v>625</v>
      </c>
      <c r="D174" s="517" t="s">
        <v>626</v>
      </c>
      <c r="E174" s="517"/>
      <c r="F174" s="517"/>
      <c r="G174" s="517">
        <f>ROUND((J172*G173)/(60*M172),2)</f>
        <v>25.3</v>
      </c>
      <c r="H174" s="517" t="s">
        <v>627</v>
      </c>
      <c r="I174" s="517"/>
      <c r="J174" s="517" t="s">
        <v>628</v>
      </c>
      <c r="K174" s="517">
        <v>41</v>
      </c>
      <c r="L174" s="517" t="s">
        <v>629</v>
      </c>
      <c r="M174" s="517"/>
      <c r="N174" s="517"/>
      <c r="O174" s="517"/>
      <c r="P174" s="517"/>
      <c r="Q174" s="517"/>
      <c r="R174" s="519"/>
      <c r="S174" s="519"/>
      <c r="T174" s="519"/>
      <c r="U174" s="519"/>
    </row>
    <row r="175" spans="1:21" ht="18" customHeight="1">
      <c r="A175" s="515"/>
      <c r="B175" s="516"/>
      <c r="C175" s="517" t="s">
        <v>630</v>
      </c>
      <c r="D175" s="517">
        <v>0.8</v>
      </c>
      <c r="E175" s="517" t="s">
        <v>627</v>
      </c>
      <c r="F175" s="517"/>
      <c r="G175" s="517" t="s">
        <v>631</v>
      </c>
      <c r="H175" s="517">
        <v>0.42</v>
      </c>
      <c r="I175" s="517" t="s">
        <v>627</v>
      </c>
      <c r="J175" s="517" t="s">
        <v>632</v>
      </c>
      <c r="K175" s="517">
        <v>0.5</v>
      </c>
      <c r="L175" s="517" t="s">
        <v>633</v>
      </c>
      <c r="M175" s="517"/>
      <c r="N175" s="517"/>
      <c r="O175" s="517"/>
      <c r="P175" s="517"/>
      <c r="Q175" s="517"/>
      <c r="R175" s="519"/>
      <c r="S175" s="519"/>
      <c r="T175" s="519"/>
      <c r="U175" s="519"/>
    </row>
    <row r="176" spans="1:21" ht="18" customHeight="1">
      <c r="A176" s="515"/>
      <c r="B176" s="516" t="s">
        <v>634</v>
      </c>
      <c r="C176" s="517"/>
      <c r="D176" s="517"/>
      <c r="E176" s="517"/>
      <c r="F176" s="517"/>
      <c r="G176" s="517"/>
      <c r="H176" s="517"/>
      <c r="I176" s="517"/>
      <c r="J176" s="517"/>
      <c r="K176" s="517"/>
      <c r="L176" s="517"/>
      <c r="M176" s="517"/>
      <c r="N176" s="517"/>
      <c r="O176" s="517"/>
      <c r="P176" s="517"/>
      <c r="Q176" s="517"/>
      <c r="R176" s="519"/>
      <c r="S176" s="519"/>
      <c r="T176" s="519"/>
      <c r="U176" s="519"/>
    </row>
    <row r="177" spans="1:21" ht="18" customHeight="1">
      <c r="A177" s="515"/>
      <c r="B177" s="516"/>
      <c r="C177" s="517" t="s">
        <v>635</v>
      </c>
      <c r="D177" s="517" t="s">
        <v>636</v>
      </c>
      <c r="E177" s="517"/>
      <c r="F177" s="517"/>
      <c r="G177" s="517">
        <f>K174+D175+H175+K175</f>
        <v>42.72</v>
      </c>
      <c r="H177" s="517" t="s">
        <v>627</v>
      </c>
      <c r="I177" s="517"/>
      <c r="J177" s="517"/>
      <c r="K177" s="517"/>
      <c r="L177" s="517"/>
      <c r="M177" s="517"/>
      <c r="N177" s="517"/>
      <c r="O177" s="517"/>
      <c r="P177" s="517"/>
      <c r="Q177" s="517"/>
      <c r="R177" s="519"/>
      <c r="S177" s="519"/>
      <c r="T177" s="519"/>
      <c r="U177" s="519"/>
    </row>
    <row r="178" spans="1:21" ht="18" customHeight="1">
      <c r="A178" s="515"/>
      <c r="B178" s="516"/>
      <c r="C178" s="517" t="s">
        <v>637</v>
      </c>
      <c r="D178" s="517" t="s">
        <v>638</v>
      </c>
      <c r="E178" s="517"/>
      <c r="F178" s="517"/>
      <c r="G178" s="517">
        <f>G174+K174+D175+H175+K175</f>
        <v>68.02</v>
      </c>
      <c r="H178" s="517" t="s">
        <v>627</v>
      </c>
      <c r="I178" s="517"/>
      <c r="J178" s="517"/>
      <c r="K178" s="517"/>
      <c r="L178" s="517"/>
      <c r="M178" s="517"/>
      <c r="N178" s="517"/>
      <c r="O178" s="517"/>
      <c r="P178" s="517"/>
      <c r="Q178" s="517"/>
      <c r="R178" s="519"/>
      <c r="S178" s="519"/>
      <c r="T178" s="519"/>
      <c r="U178" s="519"/>
    </row>
    <row r="179" spans="1:21" ht="18" customHeight="1">
      <c r="A179" s="515"/>
      <c r="B179" s="516"/>
      <c r="C179" s="517" t="s">
        <v>368</v>
      </c>
      <c r="D179" s="517" t="s">
        <v>639</v>
      </c>
      <c r="E179" s="517" t="s">
        <v>590</v>
      </c>
      <c r="F179" s="533">
        <f>TRUNC(1/1.4,2)</f>
        <v>0.71</v>
      </c>
      <c r="G179" s="533"/>
      <c r="H179" s="517"/>
      <c r="I179" s="517"/>
      <c r="J179" s="517"/>
      <c r="K179" s="517"/>
      <c r="L179" s="517"/>
      <c r="M179" s="517"/>
      <c r="N179" s="517"/>
      <c r="O179" s="517"/>
      <c r="P179" s="517"/>
      <c r="Q179" s="517"/>
      <c r="R179" s="519"/>
      <c r="S179" s="519"/>
      <c r="T179" s="519"/>
      <c r="U179" s="519"/>
    </row>
    <row r="180" spans="1:21" ht="18" customHeight="1">
      <c r="A180" s="515"/>
      <c r="B180" s="516"/>
      <c r="C180" s="517" t="s">
        <v>640</v>
      </c>
      <c r="D180" s="517" t="s">
        <v>641</v>
      </c>
      <c r="E180" s="517"/>
      <c r="F180" s="517"/>
      <c r="G180" s="517"/>
      <c r="H180" s="618">
        <f>ROUND(60*$G$171*$F$179*0.9/G177,2)</f>
        <v>13.11</v>
      </c>
      <c r="I180" s="618"/>
      <c r="J180" s="517" t="s">
        <v>377</v>
      </c>
      <c r="K180" s="517"/>
      <c r="L180" s="517"/>
      <c r="M180" s="517"/>
      <c r="N180" s="517"/>
      <c r="O180" s="517"/>
      <c r="P180" s="517"/>
      <c r="Q180" s="517"/>
      <c r="R180" s="519"/>
      <c r="S180" s="519"/>
      <c r="T180" s="519"/>
      <c r="U180" s="519"/>
    </row>
    <row r="181" spans="1:21" ht="18" customHeight="1">
      <c r="A181" s="515"/>
      <c r="B181" s="516"/>
      <c r="C181" s="517" t="s">
        <v>642</v>
      </c>
      <c r="D181" s="517" t="s">
        <v>643</v>
      </c>
      <c r="E181" s="517"/>
      <c r="F181" s="517"/>
      <c r="G181" s="517"/>
      <c r="H181" s="618">
        <f>ROUND(60*$G$171*$F$179*0.9/G178,2)</f>
        <v>8.24</v>
      </c>
      <c r="I181" s="618"/>
      <c r="J181" s="517" t="s">
        <v>377</v>
      </c>
      <c r="K181" s="517"/>
      <c r="L181" s="517"/>
      <c r="M181" s="517"/>
      <c r="N181" s="517"/>
      <c r="O181" s="517"/>
      <c r="P181" s="517"/>
      <c r="Q181" s="517"/>
      <c r="R181" s="519"/>
      <c r="S181" s="519"/>
      <c r="T181" s="519"/>
      <c r="U181" s="519"/>
    </row>
    <row r="182" spans="1:21" ht="18" customHeight="1">
      <c r="A182" s="515"/>
      <c r="B182" s="516"/>
      <c r="C182" s="518" t="s">
        <v>286</v>
      </c>
      <c r="D182" s="518" t="s">
        <v>305</v>
      </c>
      <c r="E182" s="615" t="e">
        <f>건설기계!H45</f>
        <v>#REF!</v>
      </c>
      <c r="F182" s="615"/>
      <c r="G182" s="521" t="s">
        <v>644</v>
      </c>
      <c r="H182" s="523"/>
      <c r="I182" s="521"/>
      <c r="J182" s="523" t="s">
        <v>378</v>
      </c>
      <c r="K182" s="616" t="e">
        <f>INT(E182/$H$180)</f>
        <v>#REF!</v>
      </c>
      <c r="L182" s="616"/>
      <c r="M182" s="517" t="s">
        <v>309</v>
      </c>
      <c r="N182" s="517"/>
      <c r="O182" s="517"/>
      <c r="P182" s="517"/>
      <c r="Q182" s="517"/>
      <c r="R182" s="519" t="e">
        <f>S182+T182+U182</f>
        <v>#REF!</v>
      </c>
      <c r="S182" s="519" t="e">
        <f>K182</f>
        <v>#REF!</v>
      </c>
      <c r="T182" s="519"/>
      <c r="U182" s="519"/>
    </row>
    <row r="183" spans="1:21" ht="18" customHeight="1">
      <c r="A183" s="515"/>
      <c r="B183" s="516"/>
      <c r="C183" s="518" t="s">
        <v>290</v>
      </c>
      <c r="D183" s="518" t="s">
        <v>305</v>
      </c>
      <c r="E183" s="615" t="e">
        <f>건설기계!J45</f>
        <v>#REF!</v>
      </c>
      <c r="F183" s="615"/>
      <c r="G183" s="521" t="s">
        <v>645</v>
      </c>
      <c r="H183" s="523"/>
      <c r="I183" s="521"/>
      <c r="J183" s="523" t="s">
        <v>378</v>
      </c>
      <c r="K183" s="616" t="e">
        <f>INT(E183/$H$181)</f>
        <v>#REF!</v>
      </c>
      <c r="L183" s="616"/>
      <c r="M183" s="517" t="s">
        <v>309</v>
      </c>
      <c r="N183" s="517"/>
      <c r="O183" s="517"/>
      <c r="P183" s="517"/>
      <c r="Q183" s="517"/>
      <c r="R183" s="519" t="e">
        <f>S183+T183+U183</f>
        <v>#REF!</v>
      </c>
      <c r="S183" s="519"/>
      <c r="T183" s="519" t="e">
        <f>K183</f>
        <v>#REF!</v>
      </c>
      <c r="U183" s="519"/>
    </row>
    <row r="184" spans="1:21" ht="18" customHeight="1">
      <c r="A184" s="515"/>
      <c r="B184" s="516"/>
      <c r="C184" s="518" t="s">
        <v>291</v>
      </c>
      <c r="D184" s="518" t="s">
        <v>305</v>
      </c>
      <c r="E184" s="615">
        <f>건설기계!L45</f>
        <v>33458</v>
      </c>
      <c r="F184" s="615"/>
      <c r="G184" s="521" t="s">
        <v>645</v>
      </c>
      <c r="H184" s="523"/>
      <c r="I184" s="521"/>
      <c r="J184" s="523" t="s">
        <v>378</v>
      </c>
      <c r="K184" s="616">
        <f>INT(E184/$H$181)</f>
        <v>4060</v>
      </c>
      <c r="L184" s="616"/>
      <c r="M184" s="517" t="s">
        <v>309</v>
      </c>
      <c r="N184" s="517"/>
      <c r="O184" s="517"/>
      <c r="P184" s="517"/>
      <c r="Q184" s="517"/>
      <c r="R184" s="519">
        <f>S184+T184+U184</f>
        <v>4060</v>
      </c>
      <c r="S184" s="519"/>
      <c r="T184" s="519"/>
      <c r="U184" s="519">
        <f>K184</f>
        <v>4060</v>
      </c>
    </row>
    <row r="185" spans="1:21" ht="18" customHeight="1">
      <c r="A185" s="515"/>
      <c r="B185" s="516" t="s">
        <v>308</v>
      </c>
      <c r="C185" s="517"/>
      <c r="D185" s="517"/>
      <c r="E185" s="517"/>
      <c r="F185" s="517"/>
      <c r="G185" s="517"/>
      <c r="H185" s="517"/>
      <c r="I185" s="517"/>
      <c r="J185" s="517"/>
      <c r="K185" s="517"/>
      <c r="L185" s="517"/>
      <c r="M185" s="517"/>
      <c r="N185" s="517"/>
      <c r="O185" s="517"/>
      <c r="P185" s="517"/>
      <c r="Q185" s="517"/>
      <c r="R185" s="520" t="e">
        <f>S185+T185+U185</f>
        <v>#REF!</v>
      </c>
      <c r="S185" s="520" t="e">
        <f>SUM(S182:S184)</f>
        <v>#REF!</v>
      </c>
      <c r="T185" s="520" t="e">
        <f>SUM(T182:T184)</f>
        <v>#REF!</v>
      </c>
      <c r="U185" s="520">
        <f>SUM(U182:U184)</f>
        <v>4060</v>
      </c>
    </row>
    <row r="186" spans="1:21" ht="18" customHeight="1">
      <c r="A186" s="515"/>
      <c r="B186" s="516"/>
      <c r="C186" s="517"/>
      <c r="D186" s="517"/>
      <c r="E186" s="517"/>
      <c r="F186" s="517"/>
      <c r="G186" s="517"/>
      <c r="H186" s="517"/>
      <c r="I186" s="517"/>
      <c r="J186" s="517"/>
      <c r="K186" s="517"/>
      <c r="L186" s="517"/>
      <c r="M186" s="517"/>
      <c r="N186" s="517"/>
      <c r="O186" s="517"/>
      <c r="P186" s="517"/>
      <c r="Q186" s="517"/>
      <c r="R186" s="519"/>
      <c r="S186" s="519"/>
      <c r="T186" s="519"/>
      <c r="U186" s="519"/>
    </row>
    <row r="187" spans="1:21" ht="18" customHeight="1">
      <c r="A187" s="515"/>
      <c r="B187" s="516"/>
      <c r="C187" s="517"/>
      <c r="D187" s="517"/>
      <c r="E187" s="517"/>
      <c r="F187" s="517"/>
      <c r="G187" s="517"/>
      <c r="H187" s="517"/>
      <c r="I187" s="517"/>
      <c r="J187" s="517"/>
      <c r="K187" s="517"/>
      <c r="L187" s="517"/>
      <c r="M187" s="517"/>
      <c r="N187" s="517"/>
      <c r="O187" s="517"/>
      <c r="P187" s="517"/>
      <c r="Q187" s="517"/>
      <c r="R187" s="519"/>
      <c r="S187" s="519"/>
      <c r="T187" s="519"/>
      <c r="U187" s="519"/>
    </row>
    <row r="188" spans="1:21" ht="18" customHeight="1">
      <c r="A188" s="515"/>
      <c r="B188" s="516"/>
      <c r="C188" s="517"/>
      <c r="D188" s="517"/>
      <c r="E188" s="517"/>
      <c r="F188" s="517"/>
      <c r="G188" s="517"/>
      <c r="H188" s="517"/>
      <c r="I188" s="517"/>
      <c r="J188" s="517"/>
      <c r="K188" s="517"/>
      <c r="L188" s="517"/>
      <c r="M188" s="517"/>
      <c r="N188" s="517"/>
      <c r="O188" s="517"/>
      <c r="P188" s="517"/>
      <c r="Q188" s="517"/>
      <c r="R188" s="519"/>
      <c r="S188" s="519"/>
      <c r="T188" s="519"/>
      <c r="U188" s="519"/>
    </row>
    <row r="189" spans="1:21" ht="18" customHeight="1">
      <c r="A189" s="515"/>
      <c r="B189" s="516"/>
      <c r="C189" s="517"/>
      <c r="D189" s="517"/>
      <c r="E189" s="517"/>
      <c r="F189" s="517"/>
      <c r="G189" s="517"/>
      <c r="H189" s="517"/>
      <c r="I189" s="517"/>
      <c r="J189" s="517"/>
      <c r="K189" s="517"/>
      <c r="L189" s="517"/>
      <c r="M189" s="517"/>
      <c r="N189" s="517"/>
      <c r="O189" s="517"/>
      <c r="P189" s="517"/>
      <c r="Q189" s="517"/>
      <c r="R189" s="519"/>
      <c r="S189" s="519"/>
      <c r="T189" s="519"/>
      <c r="U189" s="519"/>
    </row>
    <row r="190" spans="1:21" ht="18" customHeight="1">
      <c r="A190" s="515"/>
      <c r="B190" s="516"/>
      <c r="C190" s="517"/>
      <c r="D190" s="517"/>
      <c r="E190" s="517"/>
      <c r="F190" s="517"/>
      <c r="G190" s="517"/>
      <c r="H190" s="517"/>
      <c r="I190" s="517"/>
      <c r="J190" s="517"/>
      <c r="K190" s="517"/>
      <c r="L190" s="517"/>
      <c r="M190" s="517"/>
      <c r="N190" s="517"/>
      <c r="O190" s="517"/>
      <c r="P190" s="517"/>
      <c r="Q190" s="517"/>
      <c r="R190" s="519"/>
      <c r="S190" s="519"/>
      <c r="T190" s="519"/>
      <c r="U190" s="519"/>
    </row>
    <row r="191" spans="1:21" ht="18" customHeight="1">
      <c r="A191" s="515"/>
      <c r="B191" s="516"/>
      <c r="C191" s="517"/>
      <c r="D191" s="517"/>
      <c r="E191" s="517"/>
      <c r="F191" s="517"/>
      <c r="G191" s="517"/>
      <c r="H191" s="517"/>
      <c r="I191" s="517"/>
      <c r="J191" s="517"/>
      <c r="K191" s="517"/>
      <c r="L191" s="517"/>
      <c r="M191" s="517"/>
      <c r="N191" s="517"/>
      <c r="O191" s="517"/>
      <c r="P191" s="517"/>
      <c r="Q191" s="517"/>
      <c r="R191" s="519"/>
      <c r="S191" s="519"/>
      <c r="T191" s="519"/>
      <c r="U191" s="519"/>
    </row>
    <row r="192" spans="1:21" ht="18" customHeight="1">
      <c r="A192" s="515"/>
      <c r="B192" s="516"/>
      <c r="C192" s="517"/>
      <c r="D192" s="517"/>
      <c r="E192" s="517"/>
      <c r="F192" s="517"/>
      <c r="G192" s="517"/>
      <c r="H192" s="517"/>
      <c r="I192" s="517"/>
      <c r="J192" s="517"/>
      <c r="K192" s="517"/>
      <c r="L192" s="534"/>
      <c r="M192" s="534"/>
      <c r="N192" s="534"/>
      <c r="O192" s="517"/>
      <c r="P192" s="517"/>
      <c r="Q192" s="517"/>
      <c r="R192" s="519"/>
      <c r="S192" s="519"/>
      <c r="T192" s="519"/>
      <c r="U192" s="519"/>
    </row>
    <row r="193" spans="1:21" ht="18" customHeight="1">
      <c r="A193" s="535"/>
      <c r="B193" s="527" t="s">
        <v>233</v>
      </c>
      <c r="C193" s="528"/>
      <c r="D193" s="528"/>
      <c r="E193" s="528"/>
      <c r="F193" s="528"/>
      <c r="G193" s="528"/>
      <c r="H193" s="528"/>
      <c r="I193" s="528"/>
      <c r="J193" s="528"/>
      <c r="K193" s="528"/>
      <c r="L193" s="536"/>
      <c r="M193" s="528"/>
      <c r="N193" s="528"/>
      <c r="O193" s="528"/>
      <c r="P193" s="528"/>
      <c r="Q193" s="528"/>
      <c r="R193" s="529" t="e">
        <f>S193+T193+U193</f>
        <v>#REF!</v>
      </c>
      <c r="S193" s="529" t="e">
        <f>TRUNC(S185,0)</f>
        <v>#REF!</v>
      </c>
      <c r="T193" s="529" t="e">
        <f>TRUNC(T185,0)</f>
        <v>#REF!</v>
      </c>
      <c r="U193" s="529">
        <f>TRUNC(U185,0)</f>
        <v>4060</v>
      </c>
    </row>
  </sheetData>
  <mergeCells count="96">
    <mergeCell ref="E184:F184"/>
    <mergeCell ref="K184:L184"/>
    <mergeCell ref="H180:I180"/>
    <mergeCell ref="H181:I181"/>
    <mergeCell ref="E182:F182"/>
    <mergeCell ref="K182:L182"/>
    <mergeCell ref="E183:F183"/>
    <mergeCell ref="K183:L183"/>
    <mergeCell ref="E149:F149"/>
    <mergeCell ref="K149:L149"/>
    <mergeCell ref="E130:F130"/>
    <mergeCell ref="K130:L130"/>
    <mergeCell ref="E131:F131"/>
    <mergeCell ref="K131:L131"/>
    <mergeCell ref="E132:F132"/>
    <mergeCell ref="K132:L132"/>
    <mergeCell ref="J145:K145"/>
    <mergeCell ref="E147:F147"/>
    <mergeCell ref="K147:L147"/>
    <mergeCell ref="E148:F148"/>
    <mergeCell ref="K148:L148"/>
    <mergeCell ref="J128:K128"/>
    <mergeCell ref="E117:F117"/>
    <mergeCell ref="L117:M117"/>
    <mergeCell ref="E118:F118"/>
    <mergeCell ref="L118:M118"/>
    <mergeCell ref="E119:F119"/>
    <mergeCell ref="H119:I119"/>
    <mergeCell ref="L119:M119"/>
    <mergeCell ref="E123:F123"/>
    <mergeCell ref="M123:N123"/>
    <mergeCell ref="C108:D108"/>
    <mergeCell ref="F108:G108"/>
    <mergeCell ref="I108:J108"/>
    <mergeCell ref="C104:D104"/>
    <mergeCell ref="F104:G104"/>
    <mergeCell ref="I104:J104"/>
    <mergeCell ref="C106:D106"/>
    <mergeCell ref="F106:G106"/>
    <mergeCell ref="I106:J106"/>
    <mergeCell ref="D93:E93"/>
    <mergeCell ref="G93:H93"/>
    <mergeCell ref="J93:K93"/>
    <mergeCell ref="M93:N93"/>
    <mergeCell ref="C102:D102"/>
    <mergeCell ref="F102:G102"/>
    <mergeCell ref="I102:J102"/>
    <mergeCell ref="E90:F90"/>
    <mergeCell ref="H90:I90"/>
    <mergeCell ref="K90:L90"/>
    <mergeCell ref="E91:F91"/>
    <mergeCell ref="H91:I91"/>
    <mergeCell ref="K91:L91"/>
    <mergeCell ref="E88:F88"/>
    <mergeCell ref="H88:I88"/>
    <mergeCell ref="K88:L88"/>
    <mergeCell ref="E89:F89"/>
    <mergeCell ref="H89:I89"/>
    <mergeCell ref="K89:L89"/>
    <mergeCell ref="K63:L63"/>
    <mergeCell ref="F64:G64"/>
    <mergeCell ref="K64:L64"/>
    <mergeCell ref="F70:G70"/>
    <mergeCell ref="K70:L70"/>
    <mergeCell ref="E51:F51"/>
    <mergeCell ref="I51:J51"/>
    <mergeCell ref="C61:D61"/>
    <mergeCell ref="H61:I61"/>
    <mergeCell ref="F63:G63"/>
    <mergeCell ref="M42:N42"/>
    <mergeCell ref="D46:E46"/>
    <mergeCell ref="K46:L46"/>
    <mergeCell ref="I48:J48"/>
    <mergeCell ref="E50:F50"/>
    <mergeCell ref="I50:J50"/>
    <mergeCell ref="E49:F49"/>
    <mergeCell ref="I49:J49"/>
    <mergeCell ref="F42:G42"/>
    <mergeCell ref="E37:F37"/>
    <mergeCell ref="K37:L37"/>
    <mergeCell ref="E38:F38"/>
    <mergeCell ref="K38:L38"/>
    <mergeCell ref="E39:F39"/>
    <mergeCell ref="K39:L39"/>
    <mergeCell ref="J36:K36"/>
    <mergeCell ref="B1:Q1"/>
    <mergeCell ref="J8:K8"/>
    <mergeCell ref="E10:F10"/>
    <mergeCell ref="K10:L10"/>
    <mergeCell ref="E11:F11"/>
    <mergeCell ref="K11:L11"/>
    <mergeCell ref="E12:F12"/>
    <mergeCell ref="K12:L12"/>
    <mergeCell ref="F16:G16"/>
    <mergeCell ref="N16:O16"/>
    <mergeCell ref="D35:E35"/>
  </mergeCells>
  <phoneticPr fontId="90" type="noConversion"/>
  <printOptions horizontalCentered="1"/>
  <pageMargins left="0.82677165354330717" right="0.51181102362204722" top="0.9055118110236221" bottom="0.6692913385826772" header="0.55118110236220474" footer="0.51181102362204722"/>
  <pageSetup paperSize="9" scale="93" orientation="landscape" r:id="rId1"/>
  <headerFooter alignWithMargins="0">
    <oddHeader>&amp;C&amp;"돋움체,굵게"&amp;18토 목 단 가 산 출 근 거</oddHead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tabColor theme="0" tint="-0.249977111117893"/>
  </sheetPr>
  <dimension ref="A1:R25"/>
  <sheetViews>
    <sheetView view="pageBreakPreview" zoomScale="115" zoomScaleNormal="100" zoomScaleSheetLayoutView="115" workbookViewId="0">
      <selection activeCell="A2" sqref="A2"/>
    </sheetView>
  </sheetViews>
  <sheetFormatPr defaultColWidth="9" defaultRowHeight="13.5"/>
  <cols>
    <col min="1" max="2" width="9" style="280"/>
    <col min="3" max="3" width="11.75" style="280" customWidth="1"/>
    <col min="4" max="4" width="15.5" style="280" customWidth="1"/>
    <col min="5" max="5" width="10.75" style="280" customWidth="1"/>
    <col min="6" max="6" width="13" style="281" customWidth="1"/>
    <col min="7" max="7" width="11.25" style="280" customWidth="1"/>
    <col min="8" max="8" width="9.875" style="280" customWidth="1"/>
    <col min="9" max="9" width="10.375" style="280" customWidth="1"/>
    <col min="10" max="10" width="11" style="280" customWidth="1"/>
    <col min="11" max="11" width="10.625" style="280" customWidth="1"/>
    <col min="12" max="13" width="9" style="280"/>
    <col min="14" max="14" width="20.625" style="280" bestFit="1" customWidth="1"/>
    <col min="15" max="15" width="25.375" style="280" bestFit="1" customWidth="1"/>
    <col min="16" max="16384" width="9" style="280"/>
  </cols>
  <sheetData>
    <row r="1" spans="1:18" s="237" customFormat="1" ht="18" customHeight="1">
      <c r="A1" s="235" t="s">
        <v>681</v>
      </c>
      <c r="B1" s="619" t="s">
        <v>549</v>
      </c>
      <c r="C1" s="619"/>
      <c r="D1" s="619"/>
      <c r="E1" s="619"/>
      <c r="F1" s="619"/>
      <c r="G1" s="619"/>
      <c r="H1" s="619"/>
      <c r="I1" s="619"/>
      <c r="J1" s="619"/>
      <c r="K1" s="620"/>
      <c r="L1" s="236" t="s">
        <v>552</v>
      </c>
      <c r="M1" s="236"/>
      <c r="N1" s="236"/>
      <c r="O1" s="236"/>
      <c r="P1" s="236"/>
      <c r="Q1" s="236"/>
      <c r="R1" s="236"/>
    </row>
    <row r="2" spans="1:18" s="243" customFormat="1" ht="18" customHeight="1">
      <c r="A2" s="238"/>
      <c r="B2" s="239"/>
      <c r="C2" s="239"/>
      <c r="D2" s="239"/>
      <c r="E2" s="239"/>
      <c r="F2" s="240"/>
      <c r="G2" s="239"/>
      <c r="H2" s="241" t="s">
        <v>281</v>
      </c>
      <c r="I2" s="241" t="s">
        <v>283</v>
      </c>
      <c r="J2" s="242" t="s">
        <v>282</v>
      </c>
      <c r="K2" s="241" t="s">
        <v>284</v>
      </c>
    </row>
    <row r="3" spans="1:18" s="243" customFormat="1" ht="18" customHeight="1">
      <c r="A3" s="238"/>
      <c r="B3" s="244" t="s">
        <v>553</v>
      </c>
      <c r="C3" s="245"/>
      <c r="D3" s="245"/>
      <c r="E3" s="245"/>
      <c r="F3" s="246"/>
      <c r="G3" s="245"/>
      <c r="H3" s="247"/>
      <c r="I3" s="247"/>
      <c r="J3" s="248"/>
      <c r="K3" s="247"/>
      <c r="M3" s="249"/>
    </row>
    <row r="4" spans="1:18" s="243" customFormat="1" ht="18" customHeight="1">
      <c r="A4" s="238"/>
      <c r="B4" s="245" t="s">
        <v>285</v>
      </c>
      <c r="C4" s="245"/>
      <c r="D4" s="245"/>
      <c r="E4" s="245"/>
      <c r="F4" s="246"/>
      <c r="G4" s="245"/>
      <c r="H4" s="238"/>
      <c r="I4" s="238"/>
      <c r="J4" s="245"/>
      <c r="K4" s="238"/>
      <c r="M4" s="249"/>
    </row>
    <row r="5" spans="1:18" s="243" customFormat="1" ht="18" customHeight="1">
      <c r="A5" s="250"/>
      <c r="B5" s="251"/>
      <c r="C5" s="245"/>
      <c r="D5" s="245"/>
      <c r="E5" s="252"/>
      <c r="F5" s="246"/>
      <c r="G5" s="245"/>
      <c r="H5" s="238"/>
      <c r="I5" s="238"/>
      <c r="J5" s="245"/>
      <c r="K5" s="238"/>
      <c r="M5" s="249"/>
    </row>
    <row r="6" spans="1:18" s="243" customFormat="1" ht="18" customHeight="1">
      <c r="A6" s="238"/>
      <c r="B6" s="245" t="s">
        <v>286</v>
      </c>
      <c r="C6" s="253" t="e">
        <f>건설기계!H8</f>
        <v>#REF!</v>
      </c>
      <c r="D6" s="245" t="s">
        <v>287</v>
      </c>
      <c r="E6" s="254" t="s">
        <v>288</v>
      </c>
      <c r="F6" s="246" t="e">
        <f>TRUNC(INT(C6*28.67/60),0)</f>
        <v>#REF!</v>
      </c>
      <c r="G6" s="255" t="s">
        <v>289</v>
      </c>
      <c r="H6" s="256" t="e">
        <f>SUM(I6:K6)</f>
        <v>#REF!</v>
      </c>
      <c r="I6" s="256" t="e">
        <f>F6</f>
        <v>#REF!</v>
      </c>
      <c r="J6" s="253"/>
      <c r="K6" s="238"/>
      <c r="M6" s="249"/>
    </row>
    <row r="7" spans="1:18" s="243" customFormat="1" ht="18" customHeight="1">
      <c r="A7" s="238"/>
      <c r="B7" s="245" t="s">
        <v>290</v>
      </c>
      <c r="C7" s="253" t="e">
        <f>건설기계!J8</f>
        <v>#REF!</v>
      </c>
      <c r="D7" s="245" t="s">
        <v>287</v>
      </c>
      <c r="E7" s="254" t="s">
        <v>288</v>
      </c>
      <c r="F7" s="246" t="e">
        <f>TRUNC(INT(C7*28.67/60),0)</f>
        <v>#REF!</v>
      </c>
      <c r="G7" s="245"/>
      <c r="H7" s="256" t="e">
        <f>SUM(I7:K7)</f>
        <v>#REF!</v>
      </c>
      <c r="I7" s="238"/>
      <c r="J7" s="253" t="e">
        <f>F7</f>
        <v>#REF!</v>
      </c>
      <c r="K7" s="238"/>
    </row>
    <row r="8" spans="1:18" s="243" customFormat="1" ht="18" customHeight="1">
      <c r="A8" s="238"/>
      <c r="B8" s="245" t="s">
        <v>291</v>
      </c>
      <c r="C8" s="253">
        <f>건설기계!L8</f>
        <v>24554</v>
      </c>
      <c r="D8" s="245" t="s">
        <v>287</v>
      </c>
      <c r="E8" s="254" t="s">
        <v>288</v>
      </c>
      <c r="F8" s="246">
        <f>TRUNC(INT(C8*28.67/60),0)</f>
        <v>11732</v>
      </c>
      <c r="G8" s="245"/>
      <c r="H8" s="256">
        <f>SUM(I8:K8)</f>
        <v>11732</v>
      </c>
      <c r="I8" s="238"/>
      <c r="J8" s="253"/>
      <c r="K8" s="256">
        <f>F8</f>
        <v>11732</v>
      </c>
      <c r="M8" s="257"/>
    </row>
    <row r="9" spans="1:18" s="243" customFormat="1" ht="18" customHeight="1">
      <c r="A9" s="238"/>
      <c r="B9" s="245"/>
      <c r="C9" s="245"/>
      <c r="D9" s="258"/>
      <c r="E9" s="251"/>
      <c r="F9" s="246"/>
      <c r="G9" s="259"/>
      <c r="H9" s="238"/>
      <c r="I9" s="238"/>
      <c r="J9" s="245"/>
      <c r="K9" s="238"/>
      <c r="M9" s="257"/>
    </row>
    <row r="10" spans="1:18" s="243" customFormat="1" ht="18" customHeight="1">
      <c r="A10" s="238"/>
      <c r="B10" s="245"/>
      <c r="C10" s="245"/>
      <c r="D10" s="258"/>
      <c r="E10" s="251"/>
      <c r="F10" s="246"/>
      <c r="G10" s="260" t="s">
        <v>292</v>
      </c>
      <c r="H10" s="261" t="e">
        <f>SUM(H3:H9)</f>
        <v>#REF!</v>
      </c>
      <c r="I10" s="261" t="e">
        <f>SUM(I3:I9)</f>
        <v>#REF!</v>
      </c>
      <c r="J10" s="262" t="e">
        <f>SUM(J3:J9)</f>
        <v>#REF!</v>
      </c>
      <c r="K10" s="261">
        <f>SUM(K3:K9)</f>
        <v>11732</v>
      </c>
      <c r="M10" s="257"/>
    </row>
    <row r="11" spans="1:18" s="243" customFormat="1" ht="18" customHeight="1">
      <c r="A11" s="238"/>
      <c r="B11" s="282" t="s">
        <v>554</v>
      </c>
      <c r="C11" s="282"/>
      <c r="D11" s="283"/>
      <c r="E11" s="284"/>
      <c r="F11" s="285"/>
      <c r="G11" s="286"/>
      <c r="H11" s="287"/>
      <c r="I11" s="288"/>
      <c r="J11" s="287"/>
      <c r="K11" s="287"/>
      <c r="L11" s="243" t="s">
        <v>555</v>
      </c>
      <c r="M11" s="503"/>
    </row>
    <row r="12" spans="1:18" s="243" customFormat="1" ht="18" customHeight="1">
      <c r="A12" s="238"/>
      <c r="B12" s="282"/>
      <c r="C12" s="282"/>
      <c r="D12" s="283"/>
      <c r="E12" s="284"/>
      <c r="F12" s="285"/>
      <c r="G12" s="286"/>
      <c r="H12" s="287"/>
      <c r="I12" s="288"/>
      <c r="J12" s="287"/>
      <c r="K12" s="287"/>
      <c r="M12" s="257"/>
    </row>
    <row r="13" spans="1:18" s="243" customFormat="1" ht="18" customHeight="1">
      <c r="A13" s="238"/>
      <c r="B13" s="282" t="s">
        <v>298</v>
      </c>
      <c r="C13" s="253" t="e">
        <f>건설기계!H15</f>
        <v>#REF!</v>
      </c>
      <c r="D13" s="282" t="s">
        <v>550</v>
      </c>
      <c r="E13" s="289" t="s">
        <v>299</v>
      </c>
      <c r="F13" s="290" t="e">
        <f>INT(C13*28.67/60*0.24)</f>
        <v>#REF!</v>
      </c>
      <c r="G13" s="282"/>
      <c r="H13" s="256" t="e">
        <f>SUM(I13:K13)</f>
        <v>#REF!</v>
      </c>
      <c r="I13" s="287" t="e">
        <f>F13</f>
        <v>#REF!</v>
      </c>
      <c r="J13" s="287"/>
      <c r="K13" s="291"/>
      <c r="M13" s="257"/>
      <c r="N13" s="265"/>
    </row>
    <row r="14" spans="1:18" s="243" customFormat="1" ht="18" customHeight="1">
      <c r="A14" s="238"/>
      <c r="B14" s="282" t="s">
        <v>300</v>
      </c>
      <c r="C14" s="253" t="e">
        <f>건설기계!J15</f>
        <v>#REF!</v>
      </c>
      <c r="D14" s="282" t="s">
        <v>550</v>
      </c>
      <c r="E14" s="289" t="s">
        <v>299</v>
      </c>
      <c r="F14" s="290" t="e">
        <f>INT(C14*28.67/60*0.24)</f>
        <v>#REF!</v>
      </c>
      <c r="G14" s="282"/>
      <c r="H14" s="256" t="e">
        <f>SUM(I14:K14)</f>
        <v>#REF!</v>
      </c>
      <c r="I14" s="292"/>
      <c r="J14" s="256" t="e">
        <f>F14</f>
        <v>#REF!</v>
      </c>
      <c r="K14" s="291"/>
      <c r="M14" s="257"/>
    </row>
    <row r="15" spans="1:18" s="243" customFormat="1" ht="18" customHeight="1">
      <c r="A15" s="238"/>
      <c r="B15" s="282" t="s">
        <v>301</v>
      </c>
      <c r="C15" s="253">
        <f>건설기계!L15</f>
        <v>525</v>
      </c>
      <c r="D15" s="282" t="s">
        <v>550</v>
      </c>
      <c r="E15" s="289" t="s">
        <v>299</v>
      </c>
      <c r="F15" s="290">
        <f>INT(C15*28.67/60*0.24)</f>
        <v>60</v>
      </c>
      <c r="G15" s="282"/>
      <c r="H15" s="256">
        <f>SUM(I15:K15)</f>
        <v>60</v>
      </c>
      <c r="I15" s="288"/>
      <c r="J15" s="291"/>
      <c r="K15" s="287">
        <f>F15</f>
        <v>60</v>
      </c>
      <c r="M15" s="257"/>
    </row>
    <row r="16" spans="1:18" s="243" customFormat="1" ht="18" customHeight="1">
      <c r="A16" s="238"/>
      <c r="B16" s="245"/>
      <c r="C16" s="245"/>
      <c r="D16" s="245"/>
      <c r="E16" s="254"/>
      <c r="F16" s="264"/>
      <c r="G16" s="245"/>
      <c r="H16" s="256"/>
      <c r="I16" s="238"/>
      <c r="J16" s="253"/>
      <c r="K16" s="256"/>
      <c r="M16" s="257"/>
    </row>
    <row r="17" spans="1:13" s="243" customFormat="1" ht="18" customHeight="1">
      <c r="A17" s="238"/>
      <c r="B17" s="245"/>
      <c r="C17" s="245"/>
      <c r="D17" s="258"/>
      <c r="E17" s="251"/>
      <c r="F17" s="246"/>
      <c r="G17" s="260"/>
      <c r="H17" s="261" t="e">
        <f>SUM(H13:H15)</f>
        <v>#REF!</v>
      </c>
      <c r="I17" s="261" t="e">
        <f>SUM(I13:I15)</f>
        <v>#REF!</v>
      </c>
      <c r="J17" s="262" t="e">
        <f>SUM(J13:J15)</f>
        <v>#REF!</v>
      </c>
      <c r="K17" s="261">
        <f>SUM(K13:K15)</f>
        <v>60</v>
      </c>
      <c r="M17" s="257"/>
    </row>
    <row r="18" spans="1:13" s="243" customFormat="1" ht="18" customHeight="1">
      <c r="A18" s="238"/>
      <c r="B18" s="245" t="s">
        <v>302</v>
      </c>
      <c r="C18" s="245"/>
      <c r="D18" s="258"/>
      <c r="E18" s="251"/>
      <c r="F18" s="246"/>
      <c r="G18" s="260"/>
      <c r="H18" s="256"/>
      <c r="I18" s="256"/>
      <c r="J18" s="253"/>
      <c r="K18" s="256"/>
      <c r="M18" s="257"/>
    </row>
    <row r="19" spans="1:13" s="243" customFormat="1" ht="18" customHeight="1">
      <c r="A19" s="238"/>
      <c r="B19" s="245"/>
      <c r="C19" s="245"/>
      <c r="D19" s="258"/>
      <c r="E19" s="251"/>
      <c r="F19" s="246"/>
      <c r="G19" s="260"/>
      <c r="H19" s="256"/>
      <c r="I19" s="256"/>
      <c r="J19" s="253"/>
      <c r="K19" s="256"/>
      <c r="M19" s="257"/>
    </row>
    <row r="20" spans="1:13" s="243" customFormat="1" ht="18" customHeight="1">
      <c r="A20" s="238"/>
      <c r="B20" s="245" t="s">
        <v>293</v>
      </c>
      <c r="C20" s="263" t="e">
        <f>#REF!</f>
        <v>#REF!</v>
      </c>
      <c r="D20" s="245" t="s">
        <v>294</v>
      </c>
      <c r="E20" s="254" t="s">
        <v>45</v>
      </c>
      <c r="F20" s="264" t="e">
        <f>INT(C20*0.08)</f>
        <v>#REF!</v>
      </c>
      <c r="G20" s="245"/>
      <c r="H20" s="256" t="e">
        <f>SUM(I20:K20)</f>
        <v>#REF!</v>
      </c>
      <c r="I20" s="256"/>
      <c r="J20" s="253" t="e">
        <f>F20</f>
        <v>#REF!</v>
      </c>
      <c r="K20" s="238"/>
    </row>
    <row r="21" spans="1:13" s="243" customFormat="1" ht="18" customHeight="1">
      <c r="A21" s="238"/>
      <c r="B21" s="245" t="s">
        <v>295</v>
      </c>
      <c r="C21" s="263" t="e">
        <f>#REF!</f>
        <v>#REF!</v>
      </c>
      <c r="D21" s="245" t="s">
        <v>296</v>
      </c>
      <c r="E21" s="254" t="s">
        <v>45</v>
      </c>
      <c r="F21" s="264" t="e">
        <f>INT(C21*0.19)</f>
        <v>#REF!</v>
      </c>
      <c r="G21" s="245"/>
      <c r="H21" s="256" t="e">
        <f>SUM(I21:K21)</f>
        <v>#REF!</v>
      </c>
      <c r="I21" s="238"/>
      <c r="J21" s="266" t="e">
        <f>F21</f>
        <v>#REF!</v>
      </c>
      <c r="K21" s="238"/>
    </row>
    <row r="22" spans="1:13" s="243" customFormat="1" ht="18" customHeight="1">
      <c r="A22" s="238"/>
      <c r="B22" s="245"/>
      <c r="C22" s="245"/>
      <c r="D22" s="245"/>
      <c r="E22" s="245"/>
      <c r="F22" s="246"/>
      <c r="G22" s="260"/>
      <c r="H22" s="261" t="e">
        <f>SUM(H19:H21)</f>
        <v>#REF!</v>
      </c>
      <c r="I22" s="261">
        <f>SUM(I18:I20)</f>
        <v>0</v>
      </c>
      <c r="J22" s="262" t="e">
        <f>SUM(J19:J21)</f>
        <v>#REF!</v>
      </c>
      <c r="K22" s="261">
        <f>SUM(K18:K20)</f>
        <v>0</v>
      </c>
    </row>
    <row r="23" spans="1:13" s="243" customFormat="1" ht="18" customHeight="1">
      <c r="A23" s="238"/>
      <c r="B23" s="245"/>
      <c r="C23" s="245"/>
      <c r="D23" s="245"/>
      <c r="E23" s="245"/>
      <c r="F23" s="246"/>
      <c r="G23" s="260"/>
      <c r="H23" s="256"/>
      <c r="I23" s="256"/>
      <c r="J23" s="253"/>
      <c r="K23" s="256"/>
    </row>
    <row r="24" spans="1:13" s="243" customFormat="1" ht="18" customHeight="1">
      <c r="A24" s="267"/>
      <c r="B24" s="268"/>
      <c r="C24" s="268"/>
      <c r="D24" s="268"/>
      <c r="E24" s="269"/>
      <c r="F24" s="270"/>
      <c r="G24" s="271"/>
      <c r="H24" s="272"/>
      <c r="I24" s="272"/>
      <c r="J24" s="273"/>
      <c r="K24" s="272"/>
    </row>
    <row r="25" spans="1:13" s="243" customFormat="1" ht="18" customHeight="1">
      <c r="A25" s="274"/>
      <c r="B25" s="275"/>
      <c r="C25" s="275"/>
      <c r="D25" s="275"/>
      <c r="E25" s="275"/>
      <c r="F25" s="276"/>
      <c r="G25" s="277" t="s">
        <v>297</v>
      </c>
      <c r="H25" s="278" t="e">
        <f>H10+H17+H22</f>
        <v>#REF!</v>
      </c>
      <c r="I25" s="278" t="e">
        <f>I10+I17+I22</f>
        <v>#REF!</v>
      </c>
      <c r="J25" s="279" t="e">
        <f>J10+J17+J22</f>
        <v>#REF!</v>
      </c>
      <c r="K25" s="278">
        <f>K10+K17+K22</f>
        <v>11792</v>
      </c>
    </row>
  </sheetData>
  <mergeCells count="1">
    <mergeCell ref="B1:K1"/>
  </mergeCells>
  <phoneticPr fontId="90" type="noConversion"/>
  <pageMargins left="0.70866141732283472" right="0.70866141732283472" top="0.74803149606299213" bottom="0.74803149606299213" header="0.31496062992125984" footer="0.31496062992125984"/>
  <pageSetup paperSize="9" scale="97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2:AB145"/>
  <sheetViews>
    <sheetView workbookViewId="0">
      <selection activeCell="Z121" sqref="A98:Z121"/>
    </sheetView>
  </sheetViews>
  <sheetFormatPr defaultColWidth="9" defaultRowHeight="20.100000000000001" customHeight="1"/>
  <cols>
    <col min="1" max="2" width="4.625" style="116" customWidth="1"/>
    <col min="3" max="3" width="8.625" style="116" customWidth="1"/>
    <col min="4" max="24" width="4.625" style="116" customWidth="1"/>
    <col min="25" max="25" width="4.75" style="116" customWidth="1"/>
    <col min="26" max="26" width="5.625" style="116" customWidth="1"/>
    <col min="27" max="31" width="4.625" style="116" customWidth="1"/>
    <col min="32" max="16384" width="9" style="116"/>
  </cols>
  <sheetData>
    <row r="2" spans="1:26" s="111" customFormat="1" ht="20.100000000000001" customHeight="1">
      <c r="A2" s="110" t="s">
        <v>119</v>
      </c>
    </row>
    <row r="3" spans="1:26" s="111" customFormat="1" ht="20.100000000000001" customHeight="1">
      <c r="A3" s="110"/>
      <c r="R3" s="111" t="s">
        <v>120</v>
      </c>
      <c r="S3" s="621">
        <f>S4+0.2</f>
        <v>0.60000000000000009</v>
      </c>
      <c r="T3" s="621"/>
      <c r="U3" s="621" t="s">
        <v>121</v>
      </c>
      <c r="V3" s="621"/>
    </row>
    <row r="4" spans="1:26" s="111" customFormat="1" ht="20.100000000000001" customHeight="1">
      <c r="A4" s="110"/>
      <c r="R4" s="111" t="s">
        <v>122</v>
      </c>
      <c r="S4" s="621">
        <v>0.4</v>
      </c>
      <c r="T4" s="621"/>
      <c r="U4" s="621" t="s">
        <v>121</v>
      </c>
      <c r="V4" s="621"/>
    </row>
    <row r="5" spans="1:26" s="111" customFormat="1" ht="20.100000000000001" customHeight="1">
      <c r="A5" s="110"/>
      <c r="R5" s="111" t="s">
        <v>123</v>
      </c>
      <c r="S5" s="621">
        <v>1.2</v>
      </c>
      <c r="T5" s="621"/>
      <c r="U5" s="621" t="s">
        <v>121</v>
      </c>
      <c r="V5" s="621"/>
    </row>
    <row r="6" spans="1:26" s="111" customFormat="1" ht="20.100000000000001" customHeight="1">
      <c r="A6" s="110"/>
      <c r="R6" s="111" t="s">
        <v>124</v>
      </c>
      <c r="S6" s="621">
        <v>1</v>
      </c>
      <c r="T6" s="621"/>
      <c r="U6" s="621" t="s">
        <v>121</v>
      </c>
      <c r="V6" s="621"/>
    </row>
    <row r="7" spans="1:26" s="111" customFormat="1" ht="20.100000000000001" customHeight="1">
      <c r="A7" s="110"/>
      <c r="Q7" s="621"/>
      <c r="R7" s="621"/>
      <c r="S7" s="621"/>
      <c r="U7" s="621"/>
      <c r="V7" s="621"/>
    </row>
    <row r="8" spans="1:26" s="111" customFormat="1" ht="20.100000000000001" customHeight="1">
      <c r="A8" s="110"/>
      <c r="Q8" s="621"/>
      <c r="R8" s="621"/>
      <c r="S8" s="621"/>
      <c r="U8" s="621"/>
      <c r="V8" s="621"/>
      <c r="W8" s="621"/>
      <c r="X8" s="621"/>
    </row>
    <row r="9" spans="1:26" s="111" customFormat="1" ht="20.100000000000001" customHeight="1">
      <c r="A9" s="110"/>
    </row>
    <row r="10" spans="1:26" s="111" customFormat="1" ht="20.100000000000001" customHeight="1">
      <c r="A10" s="110"/>
    </row>
    <row r="11" spans="1:26" s="111" customFormat="1" ht="20.100000000000001" customHeight="1">
      <c r="A11" s="113"/>
      <c r="B11" s="113" t="s">
        <v>125</v>
      </c>
      <c r="C11" s="113"/>
      <c r="D11" s="113"/>
      <c r="E11" s="622" t="s">
        <v>126</v>
      </c>
      <c r="F11" s="622"/>
      <c r="G11" s="113"/>
      <c r="H11" s="114"/>
      <c r="I11" s="114"/>
      <c r="J11" s="113"/>
      <c r="K11" s="113"/>
      <c r="L11" s="113"/>
      <c r="M11" s="113"/>
      <c r="N11" s="114"/>
      <c r="O11" s="113"/>
      <c r="P11" s="114"/>
      <c r="Q11" s="113"/>
      <c r="R11" s="114"/>
      <c r="S11" s="114"/>
      <c r="T11" s="114"/>
      <c r="U11" s="114"/>
      <c r="V11" s="114"/>
      <c r="W11" s="114"/>
      <c r="X11" s="114"/>
      <c r="Y11" s="114"/>
      <c r="Z11" s="114"/>
    </row>
    <row r="12" spans="1:26" s="111" customFormat="1" ht="20.100000000000001" customHeight="1">
      <c r="A12" s="622" t="s">
        <v>127</v>
      </c>
      <c r="B12" s="622" t="s">
        <v>128</v>
      </c>
      <c r="C12" s="129" t="s">
        <v>129</v>
      </c>
      <c r="D12" s="115" t="s">
        <v>130</v>
      </c>
      <c r="E12" s="623" t="s">
        <v>131</v>
      </c>
      <c r="F12" s="623"/>
      <c r="G12" s="622" t="s">
        <v>132</v>
      </c>
      <c r="H12" s="622" t="s">
        <v>133</v>
      </c>
      <c r="I12" s="622"/>
      <c r="J12" s="622" t="s">
        <v>132</v>
      </c>
      <c r="K12" s="622" t="s">
        <v>134</v>
      </c>
      <c r="L12" s="622"/>
      <c r="M12" s="622" t="s">
        <v>135</v>
      </c>
      <c r="N12" s="622">
        <f>TRUNC((((S3+S4)/C13)*S5*S6),3)</f>
        <v>0.6</v>
      </c>
      <c r="O12" s="622"/>
      <c r="P12" s="622" t="s">
        <v>136</v>
      </c>
      <c r="Q12" s="622"/>
      <c r="R12" s="113"/>
      <c r="S12" s="113"/>
      <c r="T12" s="113"/>
      <c r="U12" s="113"/>
      <c r="V12" s="113"/>
    </row>
    <row r="13" spans="1:26" s="111" customFormat="1" ht="20.100000000000001" customHeight="1">
      <c r="A13" s="622"/>
      <c r="B13" s="622"/>
      <c r="C13" s="622">
        <v>2</v>
      </c>
      <c r="D13" s="622"/>
      <c r="E13" s="622"/>
      <c r="F13" s="622"/>
      <c r="G13" s="622"/>
      <c r="H13" s="622"/>
      <c r="I13" s="622"/>
      <c r="J13" s="622"/>
      <c r="K13" s="622"/>
      <c r="L13" s="622"/>
      <c r="M13" s="622"/>
      <c r="N13" s="622"/>
      <c r="O13" s="622"/>
      <c r="P13" s="622"/>
      <c r="Q13" s="622"/>
      <c r="R13" s="113"/>
      <c r="S13" s="113"/>
      <c r="T13" s="113"/>
      <c r="U13" s="113"/>
      <c r="V13" s="113"/>
    </row>
    <row r="14" spans="1:26" s="111" customFormat="1" ht="20.100000000000001" customHeight="1">
      <c r="A14" s="113"/>
      <c r="B14" s="113" t="s">
        <v>137</v>
      </c>
      <c r="C14" s="113"/>
      <c r="D14" s="113"/>
      <c r="E14" s="622" t="s">
        <v>126</v>
      </c>
      <c r="F14" s="622"/>
      <c r="G14" s="113" t="s">
        <v>138</v>
      </c>
      <c r="H14" s="624" t="s">
        <v>139</v>
      </c>
      <c r="I14" s="624"/>
      <c r="J14" s="128" t="s">
        <v>135</v>
      </c>
      <c r="K14" s="113" t="s">
        <v>140</v>
      </c>
      <c r="L14" s="113"/>
      <c r="M14" s="113"/>
      <c r="N14" s="114" t="s">
        <v>135</v>
      </c>
      <c r="O14" s="624">
        <f>N12</f>
        <v>0.6</v>
      </c>
      <c r="P14" s="624"/>
      <c r="Q14" s="624" t="s">
        <v>136</v>
      </c>
      <c r="R14" s="624"/>
      <c r="S14" s="114"/>
      <c r="T14" s="114"/>
      <c r="U14" s="114"/>
      <c r="V14" s="114"/>
      <c r="W14" s="114"/>
      <c r="X14" s="114"/>
      <c r="Y14" s="114"/>
      <c r="Z14" s="114"/>
    </row>
    <row r="15" spans="1:26" s="113" customFormat="1" ht="20.100000000000001" customHeight="1">
      <c r="E15" s="622"/>
      <c r="F15" s="622"/>
      <c r="H15" s="622"/>
      <c r="I15" s="622"/>
      <c r="J15" s="624"/>
      <c r="K15" s="624"/>
      <c r="Z15" s="111"/>
    </row>
    <row r="16" spans="1:26" s="111" customFormat="1" ht="20.100000000000001" customHeight="1">
      <c r="A16" s="113"/>
      <c r="B16" s="113"/>
      <c r="C16" s="113"/>
      <c r="D16" s="113"/>
      <c r="E16" s="113"/>
      <c r="F16" s="113"/>
      <c r="G16" s="113"/>
      <c r="H16" s="128"/>
      <c r="I16" s="128"/>
      <c r="J16" s="128"/>
      <c r="K16" s="128"/>
      <c r="L16" s="113"/>
      <c r="M16" s="113"/>
      <c r="N16" s="113"/>
      <c r="O16" s="113"/>
      <c r="P16" s="113"/>
      <c r="Q16" s="113"/>
      <c r="R16" s="113"/>
      <c r="S16" s="113"/>
      <c r="T16" s="113"/>
      <c r="U16" s="113"/>
      <c r="V16" s="112"/>
      <c r="W16" s="112"/>
      <c r="X16" s="112"/>
      <c r="Y16" s="112"/>
      <c r="Z16" s="112"/>
    </row>
    <row r="17" spans="1:26" s="111" customFormat="1" ht="20.100000000000001" customHeight="1">
      <c r="A17" s="113"/>
      <c r="B17" s="113"/>
      <c r="C17" s="113"/>
      <c r="D17" s="113"/>
      <c r="E17" s="113"/>
      <c r="F17" s="113"/>
      <c r="G17" s="113"/>
      <c r="H17" s="128"/>
      <c r="I17" s="128"/>
      <c r="J17" s="128"/>
      <c r="K17" s="128"/>
      <c r="L17" s="113"/>
      <c r="M17" s="113"/>
      <c r="N17" s="113"/>
      <c r="O17" s="113"/>
      <c r="P17" s="113"/>
      <c r="Q17" s="113"/>
      <c r="R17" s="113"/>
      <c r="S17" s="113"/>
      <c r="T17" s="113"/>
      <c r="U17" s="113"/>
      <c r="V17" s="112"/>
      <c r="W17" s="112"/>
      <c r="X17" s="112"/>
      <c r="Y17" s="112"/>
      <c r="Z17" s="112"/>
    </row>
    <row r="18" spans="1:26" s="111" customFormat="1" ht="20.100000000000001" customHeight="1">
      <c r="A18" s="113"/>
      <c r="B18" s="113"/>
      <c r="C18" s="113"/>
      <c r="D18" s="113"/>
      <c r="E18" s="113"/>
      <c r="F18" s="113"/>
      <c r="G18" s="113"/>
      <c r="H18" s="113"/>
      <c r="I18" s="113"/>
      <c r="J18" s="113"/>
      <c r="K18" s="113"/>
      <c r="L18" s="113"/>
      <c r="M18" s="113"/>
      <c r="N18" s="113"/>
      <c r="O18" s="113"/>
      <c r="P18" s="113"/>
      <c r="Q18" s="113"/>
      <c r="R18" s="113"/>
      <c r="S18" s="113"/>
      <c r="T18" s="113"/>
      <c r="U18" s="113"/>
    </row>
    <row r="19" spans="1:26" s="113" customFormat="1" ht="20.100000000000001" customHeight="1">
      <c r="V19" s="111"/>
      <c r="W19" s="111"/>
      <c r="X19" s="111"/>
      <c r="Y19" s="111"/>
      <c r="Z19" s="111"/>
    </row>
    <row r="20" spans="1:26" s="113" customFormat="1" ht="20.100000000000001" customHeight="1">
      <c r="V20" s="111"/>
      <c r="W20" s="111"/>
      <c r="X20" s="111"/>
      <c r="Y20" s="111"/>
      <c r="Z20" s="111"/>
    </row>
    <row r="21" spans="1:26" s="113" customFormat="1" ht="20.100000000000001" customHeight="1">
      <c r="V21" s="111"/>
      <c r="W21" s="111"/>
      <c r="X21" s="111"/>
      <c r="Y21" s="111"/>
      <c r="Z21" s="111"/>
    </row>
    <row r="22" spans="1:26" s="113" customFormat="1" ht="20.100000000000001" customHeight="1">
      <c r="V22" s="111"/>
      <c r="W22" s="111"/>
      <c r="X22" s="111"/>
      <c r="Y22" s="111"/>
      <c r="Z22" s="111"/>
    </row>
    <row r="23" spans="1:26" s="113" customFormat="1" ht="20.100000000000001" customHeight="1">
      <c r="V23" s="111"/>
      <c r="W23" s="111"/>
      <c r="X23" s="111"/>
      <c r="Y23" s="111"/>
      <c r="Z23" s="111"/>
    </row>
    <row r="24" spans="1:26" s="113" customFormat="1" ht="20.100000000000001" customHeight="1">
      <c r="V24" s="111"/>
      <c r="W24" s="111"/>
      <c r="X24" s="111"/>
      <c r="Y24" s="111"/>
      <c r="Z24" s="111"/>
    </row>
    <row r="25" spans="1:26" s="113" customFormat="1" ht="20.100000000000001" customHeight="1">
      <c r="V25" s="111"/>
      <c r="W25" s="111"/>
      <c r="X25" s="111"/>
      <c r="Y25" s="111"/>
      <c r="Z25" s="111"/>
    </row>
    <row r="26" spans="1:26" s="111" customFormat="1" ht="20.100000000000001" customHeight="1">
      <c r="A26" s="110" t="s">
        <v>141</v>
      </c>
    </row>
    <row r="27" spans="1:26" s="111" customFormat="1" ht="20.100000000000001" customHeight="1">
      <c r="A27" s="110"/>
      <c r="R27" s="111" t="s">
        <v>120</v>
      </c>
      <c r="S27" s="621">
        <f>S28+0.2</f>
        <v>0.60000000000000009</v>
      </c>
      <c r="T27" s="621"/>
      <c r="U27" s="621" t="s">
        <v>121</v>
      </c>
      <c r="V27" s="621"/>
    </row>
    <row r="28" spans="1:26" s="111" customFormat="1" ht="20.100000000000001" customHeight="1">
      <c r="A28" s="110"/>
      <c r="R28" s="111" t="s">
        <v>122</v>
      </c>
      <c r="S28" s="621">
        <v>0.4</v>
      </c>
      <c r="T28" s="621"/>
      <c r="U28" s="621" t="s">
        <v>121</v>
      </c>
      <c r="V28" s="621"/>
    </row>
    <row r="29" spans="1:26" s="111" customFormat="1" ht="20.100000000000001" customHeight="1">
      <c r="A29" s="110"/>
      <c r="R29" s="111" t="s">
        <v>123</v>
      </c>
      <c r="S29" s="621">
        <v>0.6</v>
      </c>
      <c r="T29" s="621"/>
      <c r="U29" s="621" t="s">
        <v>121</v>
      </c>
      <c r="V29" s="621"/>
    </row>
    <row r="30" spans="1:26" s="111" customFormat="1" ht="20.100000000000001" customHeight="1">
      <c r="A30" s="110"/>
      <c r="R30" s="111" t="s">
        <v>124</v>
      </c>
      <c r="S30" s="621">
        <v>1</v>
      </c>
      <c r="T30" s="621"/>
      <c r="U30" s="621" t="s">
        <v>121</v>
      </c>
      <c r="V30" s="621"/>
    </row>
    <row r="31" spans="1:26" s="111" customFormat="1" ht="20.100000000000001" customHeight="1">
      <c r="A31" s="110"/>
      <c r="Q31" s="621"/>
      <c r="R31" s="621"/>
      <c r="S31" s="621"/>
      <c r="U31" s="621"/>
      <c r="V31" s="621"/>
    </row>
    <row r="32" spans="1:26" s="111" customFormat="1" ht="20.100000000000001" customHeight="1">
      <c r="A32" s="110"/>
      <c r="Q32" s="621"/>
      <c r="R32" s="621"/>
      <c r="S32" s="621"/>
      <c r="U32" s="621"/>
      <c r="V32" s="621"/>
      <c r="W32" s="621"/>
      <c r="X32" s="621"/>
    </row>
    <row r="33" spans="1:26" s="111" customFormat="1" ht="20.100000000000001" customHeight="1">
      <c r="A33" s="110"/>
    </row>
    <row r="34" spans="1:26" s="111" customFormat="1" ht="20.100000000000001" customHeight="1">
      <c r="A34" s="110"/>
    </row>
    <row r="35" spans="1:26" s="111" customFormat="1" ht="20.100000000000001" customHeight="1">
      <c r="A35" s="113"/>
      <c r="B35" s="113" t="s">
        <v>125</v>
      </c>
      <c r="C35" s="113"/>
      <c r="D35" s="113"/>
      <c r="E35" s="622" t="s">
        <v>126</v>
      </c>
      <c r="F35" s="622"/>
      <c r="G35" s="113"/>
      <c r="H35" s="114"/>
      <c r="I35" s="114"/>
      <c r="J35" s="113"/>
      <c r="K35" s="113"/>
      <c r="L35" s="113"/>
      <c r="M35" s="113"/>
      <c r="N35" s="114"/>
      <c r="O35" s="113"/>
      <c r="P35" s="114"/>
      <c r="Q35" s="113"/>
      <c r="R35" s="114"/>
      <c r="S35" s="114"/>
      <c r="T35" s="114"/>
      <c r="U35" s="114"/>
      <c r="V35" s="114"/>
      <c r="W35" s="114"/>
      <c r="X35" s="114"/>
      <c r="Y35" s="114"/>
      <c r="Z35" s="114"/>
    </row>
    <row r="36" spans="1:26" s="111" customFormat="1" ht="20.100000000000001" customHeight="1">
      <c r="A36" s="622" t="s">
        <v>127</v>
      </c>
      <c r="B36" s="622" t="s">
        <v>128</v>
      </c>
      <c r="C36" s="129" t="s">
        <v>129</v>
      </c>
      <c r="D36" s="115" t="s">
        <v>130</v>
      </c>
      <c r="E36" s="623" t="s">
        <v>131</v>
      </c>
      <c r="F36" s="623"/>
      <c r="G36" s="622" t="s">
        <v>132</v>
      </c>
      <c r="H36" s="622" t="s">
        <v>133</v>
      </c>
      <c r="I36" s="622"/>
      <c r="J36" s="622" t="s">
        <v>132</v>
      </c>
      <c r="K36" s="622" t="s">
        <v>134</v>
      </c>
      <c r="L36" s="622"/>
      <c r="M36" s="622" t="s">
        <v>135</v>
      </c>
      <c r="N36" s="622">
        <f>TRUNC((((S27+S28)/C37)*S29*S30),3)</f>
        <v>0.3</v>
      </c>
      <c r="O36" s="622"/>
      <c r="P36" s="622" t="s">
        <v>136</v>
      </c>
      <c r="Q36" s="622"/>
      <c r="R36" s="113"/>
      <c r="S36" s="113"/>
      <c r="T36" s="113"/>
      <c r="U36" s="113"/>
      <c r="V36" s="113"/>
    </row>
    <row r="37" spans="1:26" s="111" customFormat="1" ht="20.100000000000001" customHeight="1">
      <c r="A37" s="622"/>
      <c r="B37" s="622"/>
      <c r="C37" s="622">
        <v>2</v>
      </c>
      <c r="D37" s="622"/>
      <c r="E37" s="622"/>
      <c r="F37" s="622"/>
      <c r="G37" s="622"/>
      <c r="H37" s="622"/>
      <c r="I37" s="622"/>
      <c r="J37" s="622"/>
      <c r="K37" s="622"/>
      <c r="L37" s="622"/>
      <c r="M37" s="622"/>
      <c r="N37" s="622"/>
      <c r="O37" s="622"/>
      <c r="P37" s="622"/>
      <c r="Q37" s="622"/>
      <c r="R37" s="113"/>
      <c r="S37" s="113"/>
      <c r="T37" s="113"/>
      <c r="U37" s="113"/>
      <c r="V37" s="113"/>
    </row>
    <row r="38" spans="1:26" s="111" customFormat="1" ht="20.100000000000001" customHeight="1">
      <c r="A38" s="113"/>
      <c r="B38" s="113" t="s">
        <v>137</v>
      </c>
      <c r="C38" s="113"/>
      <c r="D38" s="113"/>
      <c r="E38" s="622" t="s">
        <v>126</v>
      </c>
      <c r="F38" s="622"/>
      <c r="G38" s="113" t="s">
        <v>138</v>
      </c>
      <c r="H38" s="624" t="s">
        <v>139</v>
      </c>
      <c r="I38" s="624"/>
      <c r="J38" s="128" t="s">
        <v>135</v>
      </c>
      <c r="K38" s="113" t="s">
        <v>140</v>
      </c>
      <c r="L38" s="113"/>
      <c r="M38" s="113"/>
      <c r="N38" s="114" t="s">
        <v>135</v>
      </c>
      <c r="O38" s="624">
        <f>N36</f>
        <v>0.3</v>
      </c>
      <c r="P38" s="624"/>
      <c r="Q38" s="624" t="s">
        <v>136</v>
      </c>
      <c r="R38" s="624"/>
      <c r="S38" s="114"/>
      <c r="T38" s="114"/>
      <c r="U38" s="114"/>
      <c r="V38" s="114"/>
      <c r="W38" s="114"/>
      <c r="X38" s="114"/>
      <c r="Y38" s="114"/>
      <c r="Z38" s="114"/>
    </row>
    <row r="39" spans="1:26" s="113" customFormat="1" ht="20.100000000000001" customHeight="1">
      <c r="E39" s="622"/>
      <c r="F39" s="622"/>
      <c r="H39" s="622"/>
      <c r="I39" s="622"/>
      <c r="J39" s="624"/>
      <c r="K39" s="624"/>
      <c r="Z39" s="111"/>
    </row>
    <row r="40" spans="1:26" s="111" customFormat="1" ht="20.100000000000001" customHeight="1">
      <c r="A40" s="113"/>
      <c r="B40" s="113"/>
      <c r="C40" s="113"/>
      <c r="D40" s="113"/>
      <c r="E40" s="113"/>
      <c r="F40" s="113"/>
      <c r="G40" s="113"/>
      <c r="H40" s="128"/>
      <c r="I40" s="128"/>
      <c r="J40" s="128"/>
      <c r="K40" s="128"/>
      <c r="L40" s="113"/>
      <c r="M40" s="113"/>
      <c r="N40" s="113"/>
      <c r="O40" s="113"/>
      <c r="P40" s="113"/>
      <c r="Q40" s="113"/>
      <c r="R40" s="113"/>
      <c r="S40" s="113"/>
      <c r="T40" s="113"/>
      <c r="U40" s="113"/>
      <c r="V40" s="112"/>
      <c r="W40" s="112"/>
      <c r="X40" s="112"/>
      <c r="Y40" s="112"/>
      <c r="Z40" s="112"/>
    </row>
    <row r="41" spans="1:26" s="111" customFormat="1" ht="20.100000000000001" customHeight="1">
      <c r="A41" s="113"/>
      <c r="B41" s="113"/>
      <c r="C41" s="113"/>
      <c r="D41" s="113"/>
      <c r="E41" s="113"/>
      <c r="F41" s="113"/>
      <c r="G41" s="113"/>
      <c r="H41" s="128"/>
      <c r="I41" s="128"/>
      <c r="J41" s="128"/>
      <c r="K41" s="128"/>
      <c r="L41" s="113"/>
      <c r="M41" s="113"/>
      <c r="N41" s="113"/>
      <c r="O41" s="113"/>
      <c r="P41" s="113"/>
      <c r="Q41" s="113"/>
      <c r="R41" s="113"/>
      <c r="S41" s="113"/>
      <c r="T41" s="113"/>
      <c r="U41" s="113"/>
      <c r="V41" s="112"/>
      <c r="W41" s="112"/>
      <c r="X41" s="112"/>
      <c r="Y41" s="112"/>
      <c r="Z41" s="112"/>
    </row>
    <row r="42" spans="1:26" s="111" customFormat="1" ht="20.100000000000001" customHeight="1">
      <c r="A42" s="113"/>
      <c r="B42" s="113"/>
      <c r="C42" s="113"/>
      <c r="D42" s="113"/>
      <c r="E42" s="113"/>
      <c r="F42" s="113"/>
      <c r="G42" s="113"/>
      <c r="H42" s="113"/>
      <c r="I42" s="113"/>
      <c r="J42" s="113"/>
      <c r="K42" s="113"/>
      <c r="L42" s="113"/>
      <c r="M42" s="113"/>
      <c r="N42" s="113"/>
      <c r="O42" s="113"/>
      <c r="P42" s="113"/>
      <c r="Q42" s="113"/>
      <c r="R42" s="113"/>
      <c r="S42" s="113"/>
      <c r="T42" s="113"/>
      <c r="U42" s="113"/>
    </row>
    <row r="43" spans="1:26" s="113" customFormat="1" ht="20.100000000000001" customHeight="1">
      <c r="V43" s="111"/>
      <c r="W43" s="111"/>
      <c r="X43" s="111"/>
      <c r="Y43" s="111"/>
      <c r="Z43" s="111"/>
    </row>
    <row r="44" spans="1:26" s="113" customFormat="1" ht="20.100000000000001" customHeight="1">
      <c r="V44" s="111"/>
      <c r="W44" s="111"/>
      <c r="X44" s="111"/>
      <c r="Y44" s="111"/>
      <c r="Z44" s="111"/>
    </row>
    <row r="45" spans="1:26" s="113" customFormat="1" ht="20.100000000000001" customHeight="1">
      <c r="V45" s="111"/>
      <c r="W45" s="111"/>
      <c r="X45" s="111"/>
      <c r="Y45" s="111"/>
      <c r="Z45" s="111"/>
    </row>
    <row r="46" spans="1:26" s="113" customFormat="1" ht="20.100000000000001" customHeight="1">
      <c r="V46" s="111"/>
      <c r="W46" s="111"/>
      <c r="X46" s="111"/>
      <c r="Y46" s="111"/>
      <c r="Z46" s="111"/>
    </row>
    <row r="47" spans="1:26" s="113" customFormat="1" ht="20.100000000000001" customHeight="1">
      <c r="V47" s="111"/>
      <c r="W47" s="111"/>
      <c r="X47" s="111"/>
      <c r="Y47" s="111"/>
      <c r="Z47" s="111"/>
    </row>
    <row r="48" spans="1:26" s="113" customFormat="1" ht="20.100000000000001" customHeight="1">
      <c r="V48" s="111"/>
      <c r="W48" s="111"/>
      <c r="X48" s="111"/>
      <c r="Y48" s="111"/>
      <c r="Z48" s="111"/>
    </row>
    <row r="50" spans="1:22" s="111" customFormat="1" ht="20.100000000000001" customHeight="1">
      <c r="A50" s="110" t="s">
        <v>171</v>
      </c>
    </row>
    <row r="51" spans="1:22" s="111" customFormat="1" ht="20.100000000000001" customHeight="1">
      <c r="A51" s="117"/>
      <c r="G51" s="625"/>
      <c r="H51" s="625"/>
      <c r="I51" s="625"/>
      <c r="J51" s="625"/>
      <c r="K51" s="118"/>
      <c r="L51" s="118"/>
      <c r="M51" s="118"/>
      <c r="N51" s="622" t="s">
        <v>151</v>
      </c>
      <c r="O51" s="622"/>
      <c r="P51" s="622"/>
      <c r="Q51" s="111" t="s">
        <v>152</v>
      </c>
      <c r="R51" s="113" t="s">
        <v>153</v>
      </c>
      <c r="S51" s="113"/>
      <c r="T51" s="113"/>
      <c r="U51" s="113"/>
      <c r="V51" s="113"/>
    </row>
    <row r="52" spans="1:22" s="111" customFormat="1" ht="20.100000000000001" customHeight="1">
      <c r="F52" s="112"/>
      <c r="I52" s="112"/>
      <c r="O52" s="111" t="s">
        <v>144</v>
      </c>
      <c r="P52" s="111" t="s">
        <v>152</v>
      </c>
      <c r="Q52" s="621">
        <v>400</v>
      </c>
      <c r="R52" s="621"/>
      <c r="S52" s="113" t="s">
        <v>154</v>
      </c>
      <c r="T52" s="113"/>
      <c r="U52" s="113"/>
    </row>
    <row r="53" spans="1:22" s="111" customFormat="1" ht="20.100000000000001" customHeight="1">
      <c r="F53" s="112"/>
      <c r="I53" s="112"/>
      <c r="O53" s="111" t="s">
        <v>155</v>
      </c>
      <c r="P53" s="111" t="s">
        <v>152</v>
      </c>
      <c r="Q53" s="621">
        <v>1000</v>
      </c>
      <c r="R53" s="621"/>
      <c r="S53" s="113" t="s">
        <v>154</v>
      </c>
      <c r="T53" s="113"/>
      <c r="U53" s="113"/>
    </row>
    <row r="54" spans="1:22" s="111" customFormat="1" ht="20.100000000000001" customHeight="1">
      <c r="F54" s="112"/>
      <c r="I54" s="112"/>
      <c r="O54" s="111" t="s">
        <v>149</v>
      </c>
      <c r="P54" s="111" t="s">
        <v>152</v>
      </c>
      <c r="Q54" s="621">
        <v>800</v>
      </c>
      <c r="R54" s="621"/>
      <c r="S54" s="113" t="s">
        <v>154</v>
      </c>
      <c r="T54" s="113"/>
      <c r="U54" s="113"/>
    </row>
    <row r="55" spans="1:22" s="111" customFormat="1" ht="20.100000000000001" customHeight="1">
      <c r="O55" s="111" t="s">
        <v>156</v>
      </c>
      <c r="P55" s="111" t="s">
        <v>152</v>
      </c>
      <c r="Q55" s="621">
        <f>Q56+(0.3*Q53)*2</f>
        <v>1600</v>
      </c>
      <c r="R55" s="621"/>
      <c r="S55" s="113" t="s">
        <v>154</v>
      </c>
    </row>
    <row r="56" spans="1:22" s="111" customFormat="1" ht="20.100000000000001" customHeight="1">
      <c r="O56" s="111" t="s">
        <v>157</v>
      </c>
      <c r="P56" s="111" t="s">
        <v>152</v>
      </c>
      <c r="Q56" s="621">
        <f>Q54+200</f>
        <v>1000</v>
      </c>
      <c r="R56" s="621"/>
      <c r="S56" s="113" t="s">
        <v>154</v>
      </c>
    </row>
    <row r="57" spans="1:22" s="111" customFormat="1" ht="20.100000000000001" customHeight="1">
      <c r="O57" s="111" t="s">
        <v>158</v>
      </c>
      <c r="P57" s="111" t="s">
        <v>152</v>
      </c>
      <c r="Q57" s="621">
        <f>TRUNC((SQRT((((Q54-Q52)/2)^2)+(Q53^2))),3)</f>
        <v>1019.803</v>
      </c>
      <c r="R57" s="621"/>
      <c r="S57" s="113" t="s">
        <v>154</v>
      </c>
    </row>
    <row r="58" spans="1:22" s="111" customFormat="1" ht="20.100000000000001" customHeight="1">
      <c r="Q58" s="112"/>
      <c r="R58" s="112"/>
      <c r="S58" s="113"/>
    </row>
    <row r="59" spans="1:22" s="111" customFormat="1" ht="20.100000000000001" customHeight="1">
      <c r="Q59" s="112"/>
      <c r="R59" s="112"/>
      <c r="S59" s="113"/>
    </row>
    <row r="60" spans="1:22" s="111" customFormat="1" ht="20.100000000000001" customHeight="1">
      <c r="Q60" s="112"/>
      <c r="R60" s="112"/>
      <c r="S60" s="113"/>
    </row>
    <row r="61" spans="1:22" s="111" customFormat="1" ht="20.100000000000001" customHeight="1">
      <c r="Q61" s="112"/>
      <c r="R61" s="112"/>
      <c r="S61" s="113"/>
    </row>
    <row r="62" spans="1:22" s="111" customFormat="1" ht="20.100000000000001" customHeight="1">
      <c r="A62" s="626" t="s">
        <v>159</v>
      </c>
      <c r="B62" s="626"/>
      <c r="C62" s="626"/>
      <c r="D62" s="113" t="s">
        <v>126</v>
      </c>
      <c r="J62" s="113"/>
      <c r="K62" s="113"/>
      <c r="L62" s="113"/>
      <c r="M62" s="113"/>
      <c r="O62" s="113"/>
      <c r="Q62" s="113"/>
    </row>
    <row r="63" spans="1:22" s="111" customFormat="1" ht="20.100000000000001" customHeight="1">
      <c r="A63" s="622" t="s">
        <v>143</v>
      </c>
      <c r="B63" s="622" t="s">
        <v>128</v>
      </c>
      <c r="C63" s="128" t="s">
        <v>155</v>
      </c>
      <c r="D63" s="622" t="s">
        <v>148</v>
      </c>
      <c r="E63" s="622" t="s">
        <v>144</v>
      </c>
      <c r="F63" s="113">
        <v>2</v>
      </c>
      <c r="G63" s="622" t="s">
        <v>160</v>
      </c>
      <c r="H63" s="622" t="s">
        <v>149</v>
      </c>
      <c r="I63" s="113">
        <v>2</v>
      </c>
      <c r="J63" s="622" t="s">
        <v>160</v>
      </c>
      <c r="K63" s="622" t="s">
        <v>144</v>
      </c>
      <c r="L63" s="622" t="s">
        <v>161</v>
      </c>
      <c r="M63" s="622" t="s">
        <v>149</v>
      </c>
      <c r="N63" s="622" t="s">
        <v>146</v>
      </c>
      <c r="O63" s="622" t="s">
        <v>135</v>
      </c>
      <c r="P63" s="622">
        <f>TRUNC((((Q53/1000)/3)*((Q52/1000)^2+(Q54/1000)^2+(Q52/1000)*(Q54/1000))),3)</f>
        <v>0.373</v>
      </c>
      <c r="Q63" s="622"/>
      <c r="R63" s="622" t="s">
        <v>162</v>
      </c>
      <c r="S63" s="622"/>
    </row>
    <row r="64" spans="1:22" s="111" customFormat="1" ht="20.100000000000001" customHeight="1">
      <c r="A64" s="622"/>
      <c r="B64" s="622"/>
      <c r="C64" s="130">
        <v>3</v>
      </c>
      <c r="D64" s="622"/>
      <c r="E64" s="622"/>
      <c r="F64" s="113"/>
      <c r="G64" s="622"/>
      <c r="H64" s="622"/>
      <c r="I64" s="113"/>
      <c r="J64" s="622"/>
      <c r="K64" s="622"/>
      <c r="L64" s="622"/>
      <c r="M64" s="622"/>
      <c r="N64" s="622"/>
      <c r="O64" s="622"/>
      <c r="P64" s="622"/>
      <c r="Q64" s="622"/>
      <c r="R64" s="622"/>
      <c r="S64" s="622"/>
    </row>
    <row r="65" spans="1:26" s="111" customFormat="1" ht="20.100000000000001" customHeight="1">
      <c r="A65" s="626" t="s">
        <v>163</v>
      </c>
      <c r="B65" s="626"/>
      <c r="C65" s="626"/>
      <c r="D65" s="113" t="s">
        <v>126</v>
      </c>
      <c r="E65" s="113"/>
      <c r="F65" s="113"/>
      <c r="G65" s="113"/>
      <c r="H65" s="113"/>
      <c r="I65" s="113"/>
      <c r="J65" s="113"/>
      <c r="K65" s="113"/>
      <c r="L65" s="113"/>
      <c r="M65" s="113"/>
      <c r="N65" s="113"/>
      <c r="O65" s="113"/>
      <c r="P65" s="113"/>
      <c r="Q65" s="113"/>
      <c r="R65" s="113"/>
      <c r="S65" s="113"/>
      <c r="T65" s="113"/>
      <c r="U65" s="113"/>
      <c r="V65" s="621"/>
      <c r="W65" s="621"/>
      <c r="X65" s="621"/>
      <c r="Y65" s="621"/>
      <c r="Z65" s="621"/>
    </row>
    <row r="66" spans="1:26" s="111" customFormat="1" ht="20.100000000000001" customHeight="1">
      <c r="A66" s="622" t="s">
        <v>127</v>
      </c>
      <c r="B66" s="622" t="s">
        <v>128</v>
      </c>
      <c r="C66" s="128" t="s">
        <v>155</v>
      </c>
      <c r="D66" s="622" t="s">
        <v>148</v>
      </c>
      <c r="E66" s="622" t="s">
        <v>156</v>
      </c>
      <c r="F66" s="113">
        <v>2</v>
      </c>
      <c r="G66" s="622" t="s">
        <v>160</v>
      </c>
      <c r="H66" s="622" t="s">
        <v>157</v>
      </c>
      <c r="I66" s="113">
        <v>2</v>
      </c>
      <c r="J66" s="622" t="s">
        <v>160</v>
      </c>
      <c r="K66" s="622" t="s">
        <v>156</v>
      </c>
      <c r="L66" s="622" t="s">
        <v>161</v>
      </c>
      <c r="M66" s="622" t="s">
        <v>157</v>
      </c>
      <c r="N66" s="622" t="s">
        <v>146</v>
      </c>
      <c r="O66" s="622" t="s">
        <v>135</v>
      </c>
      <c r="P66" s="622">
        <f>TRUNC((((Q53/1000)/3)*((Q55/1000)^2+(Q56/1000)^2+(Q55/1000)*(Q56/1000))),3)</f>
        <v>1.72</v>
      </c>
      <c r="Q66" s="622"/>
      <c r="R66" s="622" t="s">
        <v>162</v>
      </c>
      <c r="S66" s="622"/>
      <c r="T66" s="113"/>
      <c r="U66" s="113"/>
      <c r="V66" s="621"/>
      <c r="W66" s="621"/>
      <c r="X66" s="621"/>
      <c r="Y66" s="621"/>
      <c r="Z66" s="621"/>
    </row>
    <row r="67" spans="1:26" s="113" customFormat="1" ht="20.100000000000001" customHeight="1">
      <c r="A67" s="622"/>
      <c r="B67" s="622"/>
      <c r="C67" s="130">
        <v>3</v>
      </c>
      <c r="D67" s="622"/>
      <c r="E67" s="622"/>
      <c r="G67" s="622"/>
      <c r="H67" s="622"/>
      <c r="J67" s="622"/>
      <c r="K67" s="622"/>
      <c r="L67" s="622"/>
      <c r="M67" s="622"/>
      <c r="N67" s="622"/>
      <c r="O67" s="622"/>
      <c r="P67" s="622"/>
      <c r="Q67" s="622"/>
      <c r="R67" s="622"/>
      <c r="S67" s="622"/>
    </row>
    <row r="68" spans="1:26" s="111" customFormat="1" ht="20.100000000000001" customHeight="1">
      <c r="A68" s="626" t="s">
        <v>164</v>
      </c>
      <c r="B68" s="626"/>
      <c r="C68" s="626"/>
      <c r="D68" s="626"/>
      <c r="E68" s="113" t="s">
        <v>126</v>
      </c>
      <c r="F68" s="113"/>
      <c r="G68" s="113" t="s">
        <v>138</v>
      </c>
      <c r="H68" s="128" t="s">
        <v>165</v>
      </c>
      <c r="I68" s="128" t="s">
        <v>128</v>
      </c>
      <c r="J68" s="113" t="s">
        <v>127</v>
      </c>
      <c r="K68" s="113" t="s">
        <v>166</v>
      </c>
      <c r="L68" s="113" t="s">
        <v>143</v>
      </c>
      <c r="M68" s="128" t="s">
        <v>128</v>
      </c>
      <c r="N68" s="622">
        <f>P66-P63</f>
        <v>1.347</v>
      </c>
      <c r="O68" s="622"/>
      <c r="P68" s="622" t="s">
        <v>126</v>
      </c>
      <c r="Q68" s="622"/>
      <c r="R68" s="113"/>
      <c r="S68" s="113"/>
      <c r="T68" s="113"/>
      <c r="U68" s="113"/>
      <c r="V68" s="128"/>
      <c r="W68" s="112"/>
      <c r="X68" s="112"/>
      <c r="Y68" s="112"/>
    </row>
    <row r="69" spans="1:26" s="113" customFormat="1" ht="20.100000000000001" customHeight="1">
      <c r="A69" s="626" t="s">
        <v>167</v>
      </c>
      <c r="B69" s="626"/>
      <c r="C69" s="626"/>
      <c r="D69" s="626"/>
      <c r="E69" s="113" t="s">
        <v>126</v>
      </c>
      <c r="G69" s="113" t="s">
        <v>138</v>
      </c>
      <c r="H69" s="128" t="s">
        <v>150</v>
      </c>
      <c r="I69" s="128" t="s">
        <v>128</v>
      </c>
      <c r="J69" s="128" t="s">
        <v>143</v>
      </c>
      <c r="K69" s="128" t="s">
        <v>128</v>
      </c>
      <c r="L69" s="622">
        <f>P63</f>
        <v>0.373</v>
      </c>
      <c r="M69" s="622"/>
      <c r="N69" s="622" t="s">
        <v>126</v>
      </c>
      <c r="O69" s="622"/>
    </row>
    <row r="70" spans="1:26" s="113" customFormat="1" ht="20.100000000000001" customHeight="1">
      <c r="A70" s="626" t="s">
        <v>168</v>
      </c>
      <c r="B70" s="626"/>
      <c r="C70" s="626"/>
      <c r="D70" s="113" t="s">
        <v>145</v>
      </c>
    </row>
    <row r="71" spans="1:26" s="113" customFormat="1" ht="20.100000000000001" customHeight="1">
      <c r="A71" s="622" t="s">
        <v>169</v>
      </c>
      <c r="B71" s="622" t="s">
        <v>128</v>
      </c>
      <c r="C71" s="128" t="s">
        <v>148</v>
      </c>
      <c r="D71" s="128" t="s">
        <v>144</v>
      </c>
      <c r="E71" s="128" t="s">
        <v>147</v>
      </c>
      <c r="F71" s="128" t="s">
        <v>149</v>
      </c>
      <c r="G71" s="113" t="s">
        <v>146</v>
      </c>
      <c r="H71" s="622" t="s">
        <v>142</v>
      </c>
      <c r="I71" s="622" t="s">
        <v>158</v>
      </c>
      <c r="J71" s="622" t="s">
        <v>142</v>
      </c>
      <c r="K71" s="622">
        <v>4</v>
      </c>
      <c r="L71" s="622" t="s">
        <v>135</v>
      </c>
      <c r="M71" s="622">
        <f>TRUNC(((((Q52/1000)+(Q54/1000))/2)*(Q57/1000)*4),3)</f>
        <v>2.4470000000000001</v>
      </c>
      <c r="N71" s="622"/>
      <c r="O71" s="622" t="s">
        <v>170</v>
      </c>
      <c r="P71" s="622"/>
    </row>
    <row r="72" spans="1:26" s="113" customFormat="1" ht="20.100000000000001" customHeight="1">
      <c r="A72" s="622"/>
      <c r="B72" s="622"/>
      <c r="C72" s="627">
        <v>2</v>
      </c>
      <c r="D72" s="627"/>
      <c r="E72" s="627"/>
      <c r="F72" s="627"/>
      <c r="G72" s="627"/>
      <c r="H72" s="622"/>
      <c r="I72" s="622"/>
      <c r="J72" s="622"/>
      <c r="K72" s="622"/>
      <c r="L72" s="622"/>
      <c r="M72" s="622"/>
      <c r="N72" s="622"/>
      <c r="O72" s="622"/>
      <c r="P72" s="622"/>
    </row>
    <row r="73" spans="1:26" s="113" customFormat="1" ht="20.100000000000001" customHeight="1">
      <c r="A73" s="128"/>
      <c r="B73" s="128"/>
      <c r="C73" s="128"/>
      <c r="D73" s="128"/>
      <c r="E73" s="128"/>
      <c r="F73" s="128"/>
      <c r="G73" s="128"/>
      <c r="H73" s="128"/>
      <c r="I73" s="128"/>
      <c r="J73" s="128"/>
      <c r="K73" s="128"/>
      <c r="L73" s="128"/>
      <c r="M73" s="128"/>
      <c r="N73" s="128"/>
      <c r="O73" s="128"/>
      <c r="P73" s="128"/>
    </row>
    <row r="74" spans="1:26" s="111" customFormat="1" ht="22.5">
      <c r="A74" s="110" t="s">
        <v>172</v>
      </c>
    </row>
    <row r="75" spans="1:26" s="111" customFormat="1" ht="18.75">
      <c r="A75" s="117"/>
      <c r="G75" s="625"/>
      <c r="H75" s="625"/>
      <c r="I75" s="625"/>
      <c r="J75" s="625"/>
      <c r="K75" s="118"/>
      <c r="L75" s="118"/>
      <c r="M75" s="118"/>
      <c r="N75" s="622" t="s">
        <v>151</v>
      </c>
      <c r="O75" s="622"/>
      <c r="P75" s="622"/>
      <c r="Q75" s="111" t="s">
        <v>152</v>
      </c>
      <c r="R75" s="626" t="s">
        <v>153</v>
      </c>
      <c r="S75" s="626"/>
      <c r="T75" s="626"/>
      <c r="U75" s="626"/>
      <c r="V75" s="626"/>
    </row>
    <row r="76" spans="1:26" s="111" customFormat="1" ht="18.75">
      <c r="F76" s="112"/>
      <c r="I76" s="112"/>
      <c r="O76" s="111" t="s">
        <v>144</v>
      </c>
      <c r="P76" s="111" t="s">
        <v>152</v>
      </c>
      <c r="Q76" s="621">
        <v>400</v>
      </c>
      <c r="R76" s="621"/>
      <c r="S76" s="113" t="s">
        <v>154</v>
      </c>
      <c r="T76" s="113"/>
      <c r="U76" s="113"/>
    </row>
    <row r="77" spans="1:26" s="111" customFormat="1" ht="18.75">
      <c r="F77" s="112"/>
      <c r="I77" s="112"/>
      <c r="O77" s="111" t="s">
        <v>155</v>
      </c>
      <c r="P77" s="111" t="s">
        <v>152</v>
      </c>
      <c r="Q77" s="621">
        <v>1000</v>
      </c>
      <c r="R77" s="621"/>
      <c r="S77" s="113" t="s">
        <v>154</v>
      </c>
      <c r="T77" s="113"/>
      <c r="U77" s="113"/>
    </row>
    <row r="78" spans="1:26" s="111" customFormat="1" ht="18.75">
      <c r="F78" s="112"/>
      <c r="I78" s="112"/>
      <c r="O78" s="111" t="s">
        <v>149</v>
      </c>
      <c r="P78" s="111" t="s">
        <v>152</v>
      </c>
      <c r="Q78" s="621">
        <v>800</v>
      </c>
      <c r="R78" s="621"/>
      <c r="S78" s="113" t="s">
        <v>154</v>
      </c>
      <c r="T78" s="113"/>
      <c r="U78" s="113"/>
    </row>
    <row r="79" spans="1:26" s="111" customFormat="1" ht="18.75">
      <c r="O79" s="111" t="s">
        <v>156</v>
      </c>
      <c r="P79" s="111" t="s">
        <v>152</v>
      </c>
      <c r="Q79" s="621">
        <f>Q80+(0.3*Q77)*2</f>
        <v>1600</v>
      </c>
      <c r="R79" s="621"/>
      <c r="S79" s="113" t="s">
        <v>154</v>
      </c>
    </row>
    <row r="80" spans="1:26" s="111" customFormat="1" ht="18.75">
      <c r="O80" s="111" t="s">
        <v>157</v>
      </c>
      <c r="P80" s="111" t="s">
        <v>152</v>
      </c>
      <c r="Q80" s="621">
        <f>Q78+200</f>
        <v>1000</v>
      </c>
      <c r="R80" s="621"/>
      <c r="S80" s="113" t="s">
        <v>154</v>
      </c>
    </row>
    <row r="81" spans="1:26" s="111" customFormat="1" ht="18.75">
      <c r="O81" s="111" t="s">
        <v>158</v>
      </c>
      <c r="P81" s="111" t="s">
        <v>152</v>
      </c>
      <c r="Q81" s="621">
        <f>TRUNC((SQRT((((Q78-Q76)/2)^2)+(Q77^2))),3)</f>
        <v>1019.803</v>
      </c>
      <c r="R81" s="621"/>
      <c r="S81" s="113" t="s">
        <v>154</v>
      </c>
    </row>
    <row r="82" spans="1:26" s="111" customFormat="1" ht="18.75">
      <c r="Q82" s="112"/>
      <c r="R82" s="112"/>
      <c r="S82" s="113"/>
    </row>
    <row r="83" spans="1:26" s="111" customFormat="1" ht="18.75">
      <c r="Q83" s="112"/>
      <c r="R83" s="112"/>
      <c r="S83" s="113"/>
    </row>
    <row r="84" spans="1:26" s="111" customFormat="1" ht="18.75">
      <c r="Q84" s="112"/>
      <c r="R84" s="112"/>
      <c r="S84" s="113"/>
    </row>
    <row r="85" spans="1:26" s="111" customFormat="1" ht="18.75">
      <c r="Q85" s="112"/>
      <c r="R85" s="112"/>
      <c r="S85" s="113"/>
    </row>
    <row r="86" spans="1:26" s="111" customFormat="1" ht="20.100000000000001" customHeight="1">
      <c r="A86" s="626" t="s">
        <v>159</v>
      </c>
      <c r="B86" s="626"/>
      <c r="C86" s="626"/>
      <c r="D86" s="113" t="s">
        <v>126</v>
      </c>
      <c r="J86" s="113"/>
      <c r="K86" s="113"/>
      <c r="L86" s="113"/>
      <c r="M86" s="113"/>
      <c r="O86" s="113"/>
      <c r="Q86" s="113"/>
    </row>
    <row r="87" spans="1:26" s="111" customFormat="1" ht="20.100000000000001" customHeight="1">
      <c r="A87" s="622" t="s">
        <v>143</v>
      </c>
      <c r="B87" s="622" t="s">
        <v>128</v>
      </c>
      <c r="C87" s="128" t="s">
        <v>155</v>
      </c>
      <c r="D87" s="622" t="s">
        <v>148</v>
      </c>
      <c r="E87" s="622" t="s">
        <v>144</v>
      </c>
      <c r="F87" s="113">
        <v>2</v>
      </c>
      <c r="G87" s="622" t="s">
        <v>160</v>
      </c>
      <c r="H87" s="622" t="s">
        <v>149</v>
      </c>
      <c r="I87" s="113">
        <v>2</v>
      </c>
      <c r="J87" s="622" t="s">
        <v>160</v>
      </c>
      <c r="K87" s="622" t="s">
        <v>144</v>
      </c>
      <c r="L87" s="622" t="s">
        <v>161</v>
      </c>
      <c r="M87" s="622" t="s">
        <v>149</v>
      </c>
      <c r="N87" s="622" t="s">
        <v>146</v>
      </c>
      <c r="O87" s="622" t="s">
        <v>135</v>
      </c>
      <c r="P87" s="622">
        <f>TRUNC((((Q77/1000)/3)*((Q76/1000)^2+(Q78/1000)^2+(Q76/1000)*(Q78/1000))),3)</f>
        <v>0.373</v>
      </c>
      <c r="Q87" s="622"/>
      <c r="R87" s="622" t="s">
        <v>162</v>
      </c>
      <c r="S87" s="622"/>
    </row>
    <row r="88" spans="1:26" s="111" customFormat="1" ht="20.100000000000001" customHeight="1">
      <c r="A88" s="622"/>
      <c r="B88" s="622"/>
      <c r="C88" s="130">
        <v>3</v>
      </c>
      <c r="D88" s="622"/>
      <c r="E88" s="622"/>
      <c r="F88" s="113"/>
      <c r="G88" s="622"/>
      <c r="H88" s="622"/>
      <c r="I88" s="113"/>
      <c r="J88" s="622"/>
      <c r="K88" s="622"/>
      <c r="L88" s="622"/>
      <c r="M88" s="622"/>
      <c r="N88" s="622"/>
      <c r="O88" s="622"/>
      <c r="P88" s="622"/>
      <c r="Q88" s="622"/>
      <c r="R88" s="622"/>
      <c r="S88" s="622"/>
    </row>
    <row r="89" spans="1:26" s="111" customFormat="1" ht="20.100000000000001" customHeight="1">
      <c r="A89" s="626" t="s">
        <v>163</v>
      </c>
      <c r="B89" s="626"/>
      <c r="C89" s="626"/>
      <c r="D89" s="113" t="s">
        <v>126</v>
      </c>
      <c r="E89" s="113"/>
      <c r="F89" s="113"/>
      <c r="G89" s="113"/>
      <c r="H89" s="113"/>
      <c r="I89" s="113"/>
      <c r="J89" s="113"/>
      <c r="K89" s="113"/>
      <c r="L89" s="113"/>
      <c r="M89" s="113"/>
      <c r="N89" s="113"/>
      <c r="O89" s="113"/>
      <c r="P89" s="113"/>
      <c r="Q89" s="113"/>
      <c r="R89" s="113"/>
      <c r="S89" s="113"/>
      <c r="T89" s="113"/>
      <c r="U89" s="113"/>
      <c r="V89" s="621"/>
      <c r="W89" s="621"/>
      <c r="X89" s="621"/>
      <c r="Y89" s="621"/>
      <c r="Z89" s="621"/>
    </row>
    <row r="90" spans="1:26" s="111" customFormat="1" ht="20.100000000000001" customHeight="1">
      <c r="A90" s="622" t="s">
        <v>127</v>
      </c>
      <c r="B90" s="622" t="s">
        <v>128</v>
      </c>
      <c r="C90" s="128" t="s">
        <v>155</v>
      </c>
      <c r="D90" s="622" t="s">
        <v>148</v>
      </c>
      <c r="E90" s="622" t="s">
        <v>156</v>
      </c>
      <c r="F90" s="113">
        <v>2</v>
      </c>
      <c r="G90" s="622" t="s">
        <v>160</v>
      </c>
      <c r="H90" s="622" t="s">
        <v>157</v>
      </c>
      <c r="I90" s="113">
        <v>2</v>
      </c>
      <c r="J90" s="622" t="s">
        <v>160</v>
      </c>
      <c r="K90" s="622" t="s">
        <v>156</v>
      </c>
      <c r="L90" s="622" t="s">
        <v>161</v>
      </c>
      <c r="M90" s="622" t="s">
        <v>157</v>
      </c>
      <c r="N90" s="622" t="s">
        <v>146</v>
      </c>
      <c r="O90" s="622" t="s">
        <v>135</v>
      </c>
      <c r="P90" s="622">
        <f>TRUNC((((Q77/1000)/3)*((Q79/1000)^2+(Q80/1000)^2+(Q79/1000)*(Q80/1000))),3)</f>
        <v>1.72</v>
      </c>
      <c r="Q90" s="622"/>
      <c r="R90" s="622" t="s">
        <v>162</v>
      </c>
      <c r="S90" s="622"/>
      <c r="T90" s="113"/>
      <c r="U90" s="113"/>
      <c r="V90" s="621"/>
      <c r="W90" s="621"/>
      <c r="X90" s="621"/>
      <c r="Y90" s="621"/>
      <c r="Z90" s="621"/>
    </row>
    <row r="91" spans="1:26" s="113" customFormat="1" ht="20.100000000000001" customHeight="1">
      <c r="A91" s="622"/>
      <c r="B91" s="622"/>
      <c r="C91" s="130">
        <v>3</v>
      </c>
      <c r="D91" s="622"/>
      <c r="E91" s="622"/>
      <c r="G91" s="622"/>
      <c r="H91" s="622"/>
      <c r="J91" s="622"/>
      <c r="K91" s="622"/>
      <c r="L91" s="622"/>
      <c r="M91" s="622"/>
      <c r="N91" s="622"/>
      <c r="O91" s="622"/>
      <c r="P91" s="622"/>
      <c r="Q91" s="622"/>
      <c r="R91" s="622"/>
      <c r="S91" s="622"/>
    </row>
    <row r="92" spans="1:26" s="111" customFormat="1" ht="20.100000000000001" customHeight="1">
      <c r="A92" s="626" t="s">
        <v>164</v>
      </c>
      <c r="B92" s="626"/>
      <c r="C92" s="626"/>
      <c r="D92" s="626"/>
      <c r="E92" s="113" t="s">
        <v>126</v>
      </c>
      <c r="F92" s="113"/>
      <c r="G92" s="113" t="s">
        <v>138</v>
      </c>
      <c r="H92" s="128" t="s">
        <v>165</v>
      </c>
      <c r="I92" s="128" t="s">
        <v>128</v>
      </c>
      <c r="J92" s="113" t="s">
        <v>127</v>
      </c>
      <c r="K92" s="113" t="s">
        <v>166</v>
      </c>
      <c r="L92" s="113" t="s">
        <v>143</v>
      </c>
      <c r="M92" s="128" t="s">
        <v>128</v>
      </c>
      <c r="N92" s="622">
        <f>P90-P87</f>
        <v>1.347</v>
      </c>
      <c r="O92" s="622"/>
      <c r="P92" s="622" t="s">
        <v>126</v>
      </c>
      <c r="Q92" s="622"/>
      <c r="R92" s="113"/>
      <c r="S92" s="113"/>
      <c r="T92" s="113"/>
      <c r="U92" s="113"/>
      <c r="V92" s="128"/>
      <c r="W92" s="112"/>
      <c r="X92" s="112"/>
      <c r="Y92" s="112"/>
    </row>
    <row r="93" spans="1:26" s="113" customFormat="1" ht="20.100000000000001" customHeight="1">
      <c r="A93" s="626" t="s">
        <v>167</v>
      </c>
      <c r="B93" s="626"/>
      <c r="C93" s="626"/>
      <c r="D93" s="626"/>
      <c r="E93" s="113" t="s">
        <v>126</v>
      </c>
      <c r="G93" s="113" t="s">
        <v>138</v>
      </c>
      <c r="H93" s="128" t="s">
        <v>150</v>
      </c>
      <c r="I93" s="128" t="s">
        <v>128</v>
      </c>
      <c r="J93" s="128" t="s">
        <v>143</v>
      </c>
      <c r="K93" s="128" t="s">
        <v>128</v>
      </c>
      <c r="L93" s="622">
        <f>P87</f>
        <v>0.373</v>
      </c>
      <c r="M93" s="622"/>
      <c r="N93" s="622" t="s">
        <v>126</v>
      </c>
      <c r="O93" s="622"/>
    </row>
    <row r="94" spans="1:26" s="113" customFormat="1" ht="20.100000000000001" customHeight="1">
      <c r="A94" s="626" t="s">
        <v>168</v>
      </c>
      <c r="B94" s="626"/>
      <c r="C94" s="626"/>
      <c r="D94" s="113" t="s">
        <v>145</v>
      </c>
    </row>
    <row r="95" spans="1:26" s="113" customFormat="1" ht="20.100000000000001" customHeight="1">
      <c r="A95" s="622" t="s">
        <v>169</v>
      </c>
      <c r="B95" s="622" t="s">
        <v>128</v>
      </c>
      <c r="C95" s="128" t="s">
        <v>148</v>
      </c>
      <c r="D95" s="128" t="s">
        <v>144</v>
      </c>
      <c r="E95" s="128" t="s">
        <v>147</v>
      </c>
      <c r="F95" s="128" t="s">
        <v>149</v>
      </c>
      <c r="G95" s="113" t="s">
        <v>146</v>
      </c>
      <c r="H95" s="622" t="s">
        <v>142</v>
      </c>
      <c r="I95" s="622" t="s">
        <v>158</v>
      </c>
      <c r="J95" s="622" t="s">
        <v>142</v>
      </c>
      <c r="K95" s="622">
        <v>4</v>
      </c>
      <c r="L95" s="622" t="s">
        <v>135</v>
      </c>
      <c r="M95" s="622">
        <f>TRUNC(((((Q76/1000)+(Q78/1000))/2)*(Q81/1000)*4),3)</f>
        <v>2.4470000000000001</v>
      </c>
      <c r="N95" s="622"/>
      <c r="O95" s="622" t="s">
        <v>170</v>
      </c>
      <c r="P95" s="622"/>
    </row>
    <row r="96" spans="1:26" s="113" customFormat="1" ht="20.100000000000001" customHeight="1">
      <c r="A96" s="622"/>
      <c r="B96" s="622"/>
      <c r="C96" s="627">
        <v>2</v>
      </c>
      <c r="D96" s="627"/>
      <c r="E96" s="627"/>
      <c r="F96" s="627"/>
      <c r="G96" s="627"/>
      <c r="H96" s="622"/>
      <c r="I96" s="622"/>
      <c r="J96" s="622"/>
      <c r="K96" s="622"/>
      <c r="L96" s="622"/>
      <c r="M96" s="622"/>
      <c r="N96" s="622"/>
      <c r="O96" s="622"/>
      <c r="P96" s="622"/>
    </row>
    <row r="97" spans="1:28" s="113" customFormat="1" ht="18.75">
      <c r="A97" s="128"/>
      <c r="B97" s="128"/>
      <c r="C97" s="128"/>
      <c r="D97" s="128"/>
      <c r="E97" s="128"/>
      <c r="F97" s="128"/>
      <c r="G97" s="128"/>
      <c r="H97" s="128"/>
      <c r="I97" s="128"/>
      <c r="J97" s="128"/>
      <c r="K97" s="128"/>
      <c r="L97" s="128"/>
      <c r="M97" s="128"/>
      <c r="N97" s="128"/>
      <c r="O97" s="128"/>
      <c r="P97" s="128"/>
    </row>
    <row r="98" spans="1:28" s="135" customFormat="1" ht="20.100000000000001" customHeight="1">
      <c r="A98" s="131" t="s">
        <v>195</v>
      </c>
      <c r="B98" s="132"/>
      <c r="C98" s="132"/>
      <c r="D98" s="132"/>
      <c r="E98" s="132"/>
      <c r="F98" s="132"/>
      <c r="G98" s="132"/>
      <c r="H98" s="132"/>
      <c r="I98" s="132"/>
      <c r="J98" s="132"/>
      <c r="K98" s="132"/>
      <c r="L98" s="132"/>
      <c r="M98" s="132"/>
      <c r="N98" s="132"/>
      <c r="O98" s="132"/>
      <c r="P98" s="132"/>
      <c r="Q98" s="132"/>
      <c r="R98" s="132"/>
      <c r="S98" s="132"/>
      <c r="T98" s="132"/>
      <c r="U98" s="132"/>
      <c r="V98" s="132"/>
      <c r="W98" s="132"/>
      <c r="X98" s="132"/>
      <c r="Y98" s="132"/>
      <c r="Z98" s="132"/>
      <c r="AA98" s="132"/>
      <c r="AB98" s="132"/>
    </row>
    <row r="99" spans="1:28" ht="20.100000000000001" customHeight="1">
      <c r="A99" s="133"/>
      <c r="B99" s="132"/>
      <c r="C99" s="132"/>
      <c r="D99" s="132"/>
      <c r="E99" s="132"/>
      <c r="F99" s="132"/>
      <c r="G99" s="628"/>
      <c r="H99" s="628"/>
      <c r="I99" s="628"/>
      <c r="J99" s="628"/>
      <c r="K99" s="134"/>
      <c r="L99" s="134"/>
      <c r="M99" s="134"/>
      <c r="N99" s="629" t="s">
        <v>151</v>
      </c>
      <c r="O99" s="629"/>
      <c r="P99" s="629"/>
      <c r="Q99" s="132" t="s">
        <v>152</v>
      </c>
      <c r="R99" s="630" t="s">
        <v>175</v>
      </c>
      <c r="S99" s="630"/>
      <c r="T99" s="630"/>
      <c r="U99" s="630"/>
      <c r="V99" s="630"/>
      <c r="W99" s="132"/>
      <c r="X99" s="132"/>
      <c r="Y99" s="132"/>
      <c r="Z99" s="132"/>
      <c r="AA99" s="132"/>
      <c r="AB99" s="132"/>
    </row>
    <row r="100" spans="1:28" ht="20.100000000000001" customHeight="1">
      <c r="A100" s="132"/>
      <c r="B100" s="132"/>
      <c r="C100" s="132"/>
      <c r="D100" s="132"/>
      <c r="E100" s="132"/>
      <c r="F100" s="136"/>
      <c r="G100" s="132"/>
      <c r="H100" s="132"/>
      <c r="I100" s="136"/>
      <c r="J100" s="132"/>
      <c r="K100" s="132"/>
      <c r="L100" s="132"/>
      <c r="M100" s="132"/>
      <c r="N100" s="132"/>
      <c r="O100" s="132" t="s">
        <v>144</v>
      </c>
      <c r="P100" s="132" t="s">
        <v>152</v>
      </c>
      <c r="Q100" s="631">
        <v>400</v>
      </c>
      <c r="R100" s="631"/>
      <c r="S100" s="135" t="s">
        <v>154</v>
      </c>
      <c r="T100" s="135"/>
      <c r="U100" s="135"/>
      <c r="V100" s="132"/>
      <c r="W100" s="132"/>
      <c r="X100" s="132"/>
      <c r="Y100" s="132"/>
      <c r="Z100" s="132"/>
      <c r="AA100" s="132"/>
      <c r="AB100" s="132"/>
    </row>
    <row r="101" spans="1:28" ht="20.100000000000001" customHeight="1">
      <c r="A101" s="132"/>
      <c r="B101" s="132"/>
      <c r="C101" s="132"/>
      <c r="D101" s="132"/>
      <c r="E101" s="132"/>
      <c r="F101" s="136"/>
      <c r="G101" s="132"/>
      <c r="H101" s="132"/>
      <c r="I101" s="136"/>
      <c r="J101" s="132"/>
      <c r="K101" s="132"/>
      <c r="L101" s="132"/>
      <c r="M101" s="132"/>
      <c r="N101" s="132"/>
      <c r="O101" s="132" t="s">
        <v>155</v>
      </c>
      <c r="P101" s="132" t="s">
        <v>152</v>
      </c>
      <c r="Q101" s="631">
        <v>1000</v>
      </c>
      <c r="R101" s="631"/>
      <c r="S101" s="135" t="s">
        <v>154</v>
      </c>
      <c r="T101" s="135"/>
      <c r="U101" s="135"/>
      <c r="V101" s="132"/>
      <c r="W101" s="132"/>
      <c r="X101" s="132"/>
      <c r="Y101" s="132"/>
      <c r="Z101" s="132"/>
      <c r="AA101" s="132"/>
      <c r="AB101" s="132"/>
    </row>
    <row r="102" spans="1:28" ht="20.100000000000001" customHeight="1">
      <c r="A102" s="132"/>
      <c r="B102" s="132"/>
      <c r="C102" s="132"/>
      <c r="D102" s="132"/>
      <c r="E102" s="132"/>
      <c r="F102" s="136"/>
      <c r="G102" s="132"/>
      <c r="H102" s="132"/>
      <c r="I102" s="136"/>
      <c r="J102" s="132"/>
      <c r="K102" s="132"/>
      <c r="L102" s="132"/>
      <c r="M102" s="132"/>
      <c r="N102" s="132"/>
      <c r="O102" s="132" t="s">
        <v>149</v>
      </c>
      <c r="P102" s="132" t="s">
        <v>152</v>
      </c>
      <c r="Q102" s="631">
        <v>800</v>
      </c>
      <c r="R102" s="631"/>
      <c r="S102" s="135" t="s">
        <v>154</v>
      </c>
      <c r="T102" s="135"/>
      <c r="U102" s="135"/>
      <c r="V102" s="132"/>
      <c r="W102" s="132"/>
      <c r="X102" s="132"/>
      <c r="Y102" s="132"/>
      <c r="Z102" s="132"/>
      <c r="AA102" s="132"/>
      <c r="AB102" s="132"/>
    </row>
    <row r="103" spans="1:28" ht="20.100000000000001" customHeight="1">
      <c r="A103" s="132"/>
      <c r="B103" s="132"/>
      <c r="C103" s="132"/>
      <c r="D103" s="132"/>
      <c r="E103" s="132"/>
      <c r="F103" s="132"/>
      <c r="G103" s="132"/>
      <c r="H103" s="132"/>
      <c r="I103" s="132"/>
      <c r="J103" s="132"/>
      <c r="K103" s="132"/>
      <c r="L103" s="132"/>
      <c r="M103" s="132"/>
      <c r="N103" s="132"/>
      <c r="O103" s="132" t="s">
        <v>176</v>
      </c>
      <c r="P103" s="132" t="s">
        <v>152</v>
      </c>
      <c r="Q103" s="631">
        <f>Q100+(Q102-Q100)/2</f>
        <v>600</v>
      </c>
      <c r="R103" s="631"/>
      <c r="S103" s="135" t="s">
        <v>154</v>
      </c>
      <c r="T103" s="132"/>
      <c r="U103" s="132"/>
      <c r="V103" s="132"/>
      <c r="W103" s="132"/>
      <c r="X103" s="132"/>
      <c r="Y103" s="132"/>
      <c r="Z103" s="132"/>
      <c r="AA103" s="132"/>
      <c r="AB103" s="132"/>
    </row>
    <row r="104" spans="1:28" ht="20.100000000000001" customHeight="1">
      <c r="A104" s="132"/>
      <c r="B104" s="132"/>
      <c r="C104" s="132"/>
      <c r="D104" s="132"/>
      <c r="E104" s="132"/>
      <c r="F104" s="132"/>
      <c r="G104" s="132"/>
      <c r="H104" s="132"/>
      <c r="I104" s="132"/>
      <c r="J104" s="132"/>
      <c r="K104" s="132"/>
      <c r="L104" s="132"/>
      <c r="M104" s="132"/>
      <c r="N104" s="132"/>
      <c r="O104" s="132" t="s">
        <v>156</v>
      </c>
      <c r="P104" s="132" t="s">
        <v>152</v>
      </c>
      <c r="Q104" s="631">
        <f>Q106+(0.3*Q102)*2</f>
        <v>1480</v>
      </c>
      <c r="R104" s="631"/>
      <c r="S104" s="135" t="s">
        <v>154</v>
      </c>
      <c r="T104" s="132"/>
      <c r="U104" s="132"/>
      <c r="V104" s="132"/>
      <c r="W104" s="132"/>
      <c r="X104" s="132"/>
      <c r="Y104" s="132"/>
      <c r="Z104" s="132"/>
      <c r="AA104" s="132"/>
      <c r="AB104" s="132"/>
    </row>
    <row r="105" spans="1:28" ht="20.100000000000001" customHeight="1">
      <c r="A105" s="132"/>
      <c r="B105" s="132"/>
      <c r="C105" s="132"/>
      <c r="D105" s="132"/>
      <c r="E105" s="132"/>
      <c r="F105" s="132"/>
      <c r="G105" s="132"/>
      <c r="H105" s="132"/>
      <c r="I105" s="132"/>
      <c r="J105" s="132"/>
      <c r="K105" s="132"/>
      <c r="L105" s="132"/>
      <c r="M105" s="132"/>
      <c r="N105" s="132"/>
      <c r="O105" s="132" t="s">
        <v>177</v>
      </c>
      <c r="P105" s="132" t="s">
        <v>152</v>
      </c>
      <c r="Q105" s="631">
        <f>Q107+(0.3*Q103)*2</f>
        <v>1060</v>
      </c>
      <c r="R105" s="631"/>
      <c r="S105" s="135" t="s">
        <v>154</v>
      </c>
      <c r="T105" s="132"/>
      <c r="U105" s="132"/>
      <c r="V105" s="132"/>
      <c r="W105" s="132"/>
      <c r="X105" s="132"/>
      <c r="Y105" s="132"/>
      <c r="Z105" s="132"/>
      <c r="AA105" s="132"/>
      <c r="AB105" s="132"/>
    </row>
    <row r="106" spans="1:28" ht="20.100000000000001" customHeight="1">
      <c r="A106" s="132"/>
      <c r="B106" s="132"/>
      <c r="C106" s="132"/>
      <c r="D106" s="132"/>
      <c r="E106" s="132"/>
      <c r="F106" s="132"/>
      <c r="G106" s="132"/>
      <c r="H106" s="132"/>
      <c r="I106" s="132"/>
      <c r="J106" s="132"/>
      <c r="K106" s="132"/>
      <c r="L106" s="132"/>
      <c r="M106" s="132"/>
      <c r="N106" s="132"/>
      <c r="O106" s="132" t="s">
        <v>157</v>
      </c>
      <c r="P106" s="132" t="s">
        <v>152</v>
      </c>
      <c r="Q106" s="631">
        <f>Q102+200</f>
        <v>1000</v>
      </c>
      <c r="R106" s="631"/>
      <c r="S106" s="135" t="s">
        <v>154</v>
      </c>
      <c r="T106" s="132"/>
      <c r="U106" s="132"/>
      <c r="V106" s="132"/>
      <c r="W106" s="132"/>
      <c r="X106" s="132"/>
      <c r="Y106" s="132"/>
      <c r="Z106" s="132"/>
      <c r="AA106" s="132"/>
      <c r="AB106" s="132"/>
    </row>
    <row r="107" spans="1:28" ht="20.100000000000001" customHeight="1">
      <c r="A107" s="132"/>
      <c r="B107" s="132"/>
      <c r="C107" s="132"/>
      <c r="D107" s="132"/>
      <c r="E107" s="132"/>
      <c r="F107" s="132"/>
      <c r="G107" s="132"/>
      <c r="H107" s="132"/>
      <c r="I107" s="132"/>
      <c r="J107" s="132"/>
      <c r="K107" s="132"/>
      <c r="L107" s="132"/>
      <c r="M107" s="132"/>
      <c r="N107" s="132"/>
      <c r="O107" s="132" t="s">
        <v>178</v>
      </c>
      <c r="P107" s="132" t="s">
        <v>152</v>
      </c>
      <c r="Q107" s="631">
        <f>Q103+100</f>
        <v>700</v>
      </c>
      <c r="R107" s="631"/>
      <c r="S107" s="135" t="s">
        <v>154</v>
      </c>
      <c r="T107" s="132"/>
      <c r="U107" s="132"/>
      <c r="V107" s="132"/>
      <c r="W107" s="132"/>
      <c r="X107" s="132"/>
      <c r="Y107" s="132"/>
      <c r="Z107" s="132"/>
      <c r="AA107" s="132"/>
      <c r="AB107" s="132"/>
    </row>
    <row r="108" spans="1:28" ht="20.100000000000001" customHeight="1">
      <c r="A108" s="132"/>
      <c r="B108" s="132"/>
      <c r="C108" s="132"/>
      <c r="D108" s="132"/>
      <c r="E108" s="132"/>
      <c r="F108" s="132"/>
      <c r="G108" s="132"/>
      <c r="H108" s="132"/>
      <c r="I108" s="132"/>
      <c r="J108" s="132"/>
      <c r="K108" s="132"/>
      <c r="L108" s="132"/>
      <c r="M108" s="132"/>
      <c r="N108" s="132"/>
      <c r="O108" s="132" t="s">
        <v>158</v>
      </c>
      <c r="P108" s="132" t="s">
        <v>152</v>
      </c>
      <c r="Q108" s="631">
        <f>TRUNC((SQRT((((Q102-Q100)/2)^2)+(Q101^2))),3)</f>
        <v>1019.803</v>
      </c>
      <c r="R108" s="631"/>
      <c r="S108" s="135" t="s">
        <v>154</v>
      </c>
      <c r="T108" s="132"/>
      <c r="U108" s="132"/>
      <c r="V108" s="132"/>
      <c r="W108" s="132"/>
      <c r="X108" s="132"/>
      <c r="Y108" s="132"/>
      <c r="Z108" s="132"/>
      <c r="AA108" s="132"/>
      <c r="AB108" s="132"/>
    </row>
    <row r="109" spans="1:28" ht="20.100000000000001" customHeight="1">
      <c r="A109" s="630" t="s">
        <v>159</v>
      </c>
      <c r="B109" s="630"/>
      <c r="C109" s="630"/>
      <c r="D109" s="135" t="s">
        <v>126</v>
      </c>
      <c r="E109" s="132"/>
      <c r="F109" s="132"/>
      <c r="G109" s="132"/>
      <c r="H109" s="132"/>
      <c r="I109" s="132"/>
      <c r="J109" s="135"/>
      <c r="K109" s="135"/>
      <c r="L109" s="135"/>
      <c r="M109" s="135"/>
      <c r="N109" s="132"/>
      <c r="O109" s="135"/>
      <c r="P109" s="132"/>
      <c r="Q109" s="135"/>
      <c r="R109" s="132"/>
      <c r="S109" s="132"/>
      <c r="T109" s="132"/>
      <c r="U109" s="132"/>
      <c r="V109" s="132"/>
      <c r="W109" s="132"/>
      <c r="X109" s="132"/>
      <c r="Y109" s="132"/>
      <c r="Z109" s="132"/>
      <c r="AA109" s="132"/>
      <c r="AB109" s="132"/>
    </row>
    <row r="110" spans="1:28" ht="20.100000000000001" customHeight="1">
      <c r="A110" s="629" t="s">
        <v>143</v>
      </c>
      <c r="B110" s="629" t="s">
        <v>128</v>
      </c>
      <c r="C110" s="137" t="s">
        <v>155</v>
      </c>
      <c r="D110" s="629" t="s">
        <v>179</v>
      </c>
      <c r="E110" s="629" t="s">
        <v>144</v>
      </c>
      <c r="F110" s="135">
        <v>2</v>
      </c>
      <c r="G110" s="629" t="s">
        <v>160</v>
      </c>
      <c r="H110" s="629" t="s">
        <v>149</v>
      </c>
      <c r="I110" s="629" t="s">
        <v>142</v>
      </c>
      <c r="J110" s="629" t="s">
        <v>176</v>
      </c>
      <c r="K110" s="629"/>
      <c r="L110" s="629" t="s">
        <v>160</v>
      </c>
      <c r="M110" s="629" t="s">
        <v>180</v>
      </c>
      <c r="N110" s="629" t="s">
        <v>181</v>
      </c>
      <c r="O110" s="629" t="s">
        <v>144</v>
      </c>
      <c r="P110" s="135">
        <v>2</v>
      </c>
      <c r="Q110" s="631" t="s">
        <v>142</v>
      </c>
      <c r="R110" s="629" t="s">
        <v>148</v>
      </c>
      <c r="S110" s="629" t="s">
        <v>149</v>
      </c>
      <c r="T110" s="631" t="s">
        <v>142</v>
      </c>
      <c r="U110" s="631" t="s">
        <v>176</v>
      </c>
      <c r="V110" s="631" t="s">
        <v>182</v>
      </c>
      <c r="W110" s="631" t="s">
        <v>135</v>
      </c>
      <c r="X110" s="631">
        <f>TRUNC((((Q101/1000)/C111)*((((Q100/1000)^2)+((Q102/1000)*(Q103/1000)))+SQRT(((Q100/1000)^2)*((Q102/1000)*(Q103/1000))))),3)</f>
        <v>0.30499999999999999</v>
      </c>
      <c r="Y110" s="631"/>
      <c r="Z110" s="631" t="s">
        <v>162</v>
      </c>
      <c r="AA110" s="132"/>
      <c r="AB110" s="132"/>
    </row>
    <row r="111" spans="1:28" ht="20.100000000000001" customHeight="1">
      <c r="A111" s="629"/>
      <c r="B111" s="629"/>
      <c r="C111" s="138">
        <v>3</v>
      </c>
      <c r="D111" s="629"/>
      <c r="E111" s="629"/>
      <c r="F111" s="135"/>
      <c r="G111" s="629"/>
      <c r="H111" s="629"/>
      <c r="I111" s="629"/>
      <c r="J111" s="629"/>
      <c r="K111" s="629"/>
      <c r="L111" s="629"/>
      <c r="M111" s="629"/>
      <c r="N111" s="629"/>
      <c r="O111" s="629"/>
      <c r="P111" s="135"/>
      <c r="Q111" s="631"/>
      <c r="R111" s="629"/>
      <c r="S111" s="629"/>
      <c r="T111" s="631"/>
      <c r="U111" s="631"/>
      <c r="V111" s="631"/>
      <c r="W111" s="631"/>
      <c r="X111" s="631"/>
      <c r="Y111" s="631"/>
      <c r="Z111" s="631"/>
      <c r="AA111" s="132"/>
      <c r="AB111" s="132"/>
    </row>
    <row r="112" spans="1:28" ht="20.100000000000001" customHeight="1">
      <c r="A112" s="630" t="s">
        <v>163</v>
      </c>
      <c r="B112" s="630"/>
      <c r="C112" s="630"/>
      <c r="D112" s="135" t="s">
        <v>126</v>
      </c>
      <c r="E112" s="135"/>
      <c r="F112" s="135"/>
      <c r="G112" s="135"/>
      <c r="H112" s="135"/>
      <c r="I112" s="135"/>
      <c r="J112" s="135"/>
      <c r="K112" s="135"/>
      <c r="L112" s="135"/>
      <c r="M112" s="135"/>
      <c r="N112" s="135"/>
      <c r="O112" s="135"/>
      <c r="P112" s="135"/>
      <c r="Q112" s="135"/>
      <c r="R112" s="135"/>
      <c r="S112" s="135"/>
      <c r="T112" s="135"/>
      <c r="U112" s="135"/>
      <c r="V112" s="135"/>
      <c r="W112" s="135"/>
      <c r="X112" s="135"/>
      <c r="Y112" s="135"/>
      <c r="Z112" s="135"/>
      <c r="AA112" s="135"/>
      <c r="AB112" s="135"/>
    </row>
    <row r="113" spans="1:28" ht="20.100000000000001" customHeight="1">
      <c r="A113" s="629" t="s">
        <v>127</v>
      </c>
      <c r="B113" s="629" t="s">
        <v>128</v>
      </c>
      <c r="C113" s="137" t="s">
        <v>155</v>
      </c>
      <c r="D113" s="629" t="s">
        <v>183</v>
      </c>
      <c r="E113" s="629" t="s">
        <v>156</v>
      </c>
      <c r="F113" s="629" t="s">
        <v>142</v>
      </c>
      <c r="G113" s="629" t="s">
        <v>177</v>
      </c>
      <c r="H113" s="629" t="s">
        <v>146</v>
      </c>
      <c r="I113" s="629" t="s">
        <v>160</v>
      </c>
      <c r="J113" s="629" t="s">
        <v>148</v>
      </c>
      <c r="K113" s="629" t="s">
        <v>157</v>
      </c>
      <c r="L113" s="629" t="s">
        <v>142</v>
      </c>
      <c r="M113" s="629" t="s">
        <v>178</v>
      </c>
      <c r="N113" s="629" t="s">
        <v>146</v>
      </c>
      <c r="O113" s="629" t="s">
        <v>160</v>
      </c>
      <c r="P113" s="629" t="s">
        <v>180</v>
      </c>
      <c r="Q113" s="631" t="s">
        <v>184</v>
      </c>
      <c r="R113" s="629" t="s">
        <v>185</v>
      </c>
      <c r="S113" s="629" t="s">
        <v>142</v>
      </c>
      <c r="T113" s="629" t="s">
        <v>177</v>
      </c>
      <c r="U113" s="629" t="s">
        <v>146</v>
      </c>
      <c r="V113" s="629" t="s">
        <v>186</v>
      </c>
      <c r="W113" s="631" t="s">
        <v>157</v>
      </c>
      <c r="X113" s="631" t="s">
        <v>187</v>
      </c>
      <c r="Y113" s="631" t="s">
        <v>182</v>
      </c>
      <c r="Z113" s="132"/>
      <c r="AA113" s="132"/>
      <c r="AB113" s="132"/>
    </row>
    <row r="114" spans="1:28" ht="20.100000000000001" customHeight="1">
      <c r="A114" s="629"/>
      <c r="B114" s="629"/>
      <c r="C114" s="138">
        <v>3</v>
      </c>
      <c r="D114" s="629"/>
      <c r="E114" s="629"/>
      <c r="F114" s="629"/>
      <c r="G114" s="629"/>
      <c r="H114" s="629"/>
      <c r="I114" s="629"/>
      <c r="J114" s="629"/>
      <c r="K114" s="629"/>
      <c r="L114" s="629"/>
      <c r="M114" s="629"/>
      <c r="N114" s="629"/>
      <c r="O114" s="629"/>
      <c r="P114" s="629"/>
      <c r="Q114" s="631"/>
      <c r="R114" s="629"/>
      <c r="S114" s="629"/>
      <c r="T114" s="629"/>
      <c r="U114" s="629"/>
      <c r="V114" s="629"/>
      <c r="W114" s="631"/>
      <c r="X114" s="631"/>
      <c r="Y114" s="631"/>
      <c r="Z114" s="132"/>
      <c r="AA114" s="132"/>
      <c r="AB114" s="132"/>
    </row>
    <row r="115" spans="1:28" ht="20.100000000000001" customHeight="1">
      <c r="A115" s="135"/>
      <c r="B115" s="137" t="s">
        <v>128</v>
      </c>
      <c r="C115" s="135">
        <f>TRUNC((((Q101/1000)/C114)*(((Q104/1000)*(Q105/1000))+((Q106/1000)*(Q107/1000))+SQRT(((Q104/1000)*(Q105/1000))*((Q106/1000)*(Q107/1000))))),3)</f>
        <v>1.105</v>
      </c>
      <c r="D115" s="135" t="str">
        <f>D112</f>
        <v>[㎥]</v>
      </c>
      <c r="E115" s="135"/>
      <c r="F115" s="135"/>
      <c r="G115" s="135"/>
      <c r="H115" s="135"/>
      <c r="I115" s="135"/>
      <c r="J115" s="135"/>
      <c r="K115" s="135"/>
      <c r="L115" s="135"/>
      <c r="M115" s="135"/>
      <c r="N115" s="135"/>
      <c r="O115" s="135"/>
      <c r="P115" s="135"/>
      <c r="Q115" s="135"/>
      <c r="R115" s="135"/>
      <c r="S115" s="132"/>
      <c r="T115" s="132"/>
      <c r="U115" s="132"/>
      <c r="V115" s="132"/>
      <c r="W115" s="132"/>
      <c r="X115" s="132"/>
      <c r="Y115" s="132"/>
      <c r="Z115" s="132"/>
      <c r="AA115" s="132"/>
      <c r="AB115" s="132"/>
    </row>
    <row r="116" spans="1:28" ht="20.100000000000001" customHeight="1">
      <c r="A116" s="630" t="s">
        <v>164</v>
      </c>
      <c r="B116" s="630"/>
      <c r="C116" s="630"/>
      <c r="D116" s="630"/>
      <c r="E116" s="135" t="s">
        <v>188</v>
      </c>
      <c r="F116" s="139"/>
      <c r="G116" s="137" t="s">
        <v>165</v>
      </c>
      <c r="H116" s="137" t="s">
        <v>128</v>
      </c>
      <c r="I116" s="135" t="s">
        <v>127</v>
      </c>
      <c r="J116" s="135" t="s">
        <v>166</v>
      </c>
      <c r="K116" s="135" t="s">
        <v>143</v>
      </c>
      <c r="L116" s="137" t="s">
        <v>128</v>
      </c>
      <c r="M116" s="629">
        <f>C115-X110</f>
        <v>0.8</v>
      </c>
      <c r="N116" s="629"/>
      <c r="O116" s="629" t="s">
        <v>126</v>
      </c>
      <c r="P116" s="629"/>
      <c r="Q116" s="135"/>
      <c r="R116" s="135"/>
      <c r="S116" s="135"/>
      <c r="T116" s="135"/>
      <c r="U116" s="135"/>
      <c r="V116" s="135"/>
      <c r="W116" s="135"/>
      <c r="X116" s="135"/>
      <c r="Y116" s="135"/>
      <c r="Z116" s="135"/>
      <c r="AA116" s="135"/>
      <c r="AB116" s="135"/>
    </row>
    <row r="117" spans="1:28" ht="20.100000000000001" customHeight="1">
      <c r="A117" s="630" t="s">
        <v>167</v>
      </c>
      <c r="B117" s="630"/>
      <c r="C117" s="630"/>
      <c r="D117" s="630"/>
      <c r="E117" s="135" t="s">
        <v>188</v>
      </c>
      <c r="F117" s="139"/>
      <c r="G117" s="137" t="s">
        <v>150</v>
      </c>
      <c r="H117" s="137" t="s">
        <v>128</v>
      </c>
      <c r="I117" s="137" t="s">
        <v>143</v>
      </c>
      <c r="J117" s="137" t="s">
        <v>128</v>
      </c>
      <c r="K117" s="629">
        <f>X110</f>
        <v>0.30499999999999999</v>
      </c>
      <c r="L117" s="629"/>
      <c r="M117" s="629" t="s">
        <v>126</v>
      </c>
      <c r="N117" s="629"/>
      <c r="O117" s="135"/>
      <c r="P117" s="135"/>
      <c r="Q117" s="135"/>
      <c r="R117" s="135"/>
      <c r="S117" s="135"/>
      <c r="T117" s="135"/>
      <c r="U117" s="135"/>
      <c r="V117" s="135"/>
      <c r="W117" s="135"/>
      <c r="X117" s="135"/>
      <c r="Y117" s="135"/>
      <c r="Z117" s="135"/>
      <c r="AA117" s="135"/>
      <c r="AB117" s="135"/>
    </row>
    <row r="118" spans="1:28" ht="20.100000000000001" customHeight="1">
      <c r="A118" s="630" t="s">
        <v>168</v>
      </c>
      <c r="B118" s="630"/>
      <c r="C118" s="630"/>
      <c r="D118" s="135" t="s">
        <v>145</v>
      </c>
      <c r="E118" s="135"/>
      <c r="F118" s="135"/>
      <c r="G118" s="135"/>
      <c r="H118" s="135"/>
      <c r="I118" s="135"/>
      <c r="J118" s="135"/>
      <c r="K118" s="135"/>
      <c r="L118" s="135"/>
      <c r="M118" s="135"/>
      <c r="N118" s="135"/>
      <c r="O118" s="135"/>
      <c r="P118" s="135"/>
      <c r="Q118" s="135"/>
      <c r="R118" s="135"/>
      <c r="S118" s="135"/>
      <c r="T118" s="135"/>
      <c r="U118" s="135"/>
      <c r="V118" s="135"/>
      <c r="W118" s="135"/>
      <c r="X118" s="135"/>
      <c r="Y118" s="135"/>
      <c r="Z118" s="135"/>
      <c r="AA118" s="135"/>
      <c r="AB118" s="135"/>
    </row>
    <row r="119" spans="1:28" ht="20.100000000000001" customHeight="1">
      <c r="A119" s="629" t="s">
        <v>169</v>
      </c>
      <c r="B119" s="629" t="s">
        <v>128</v>
      </c>
      <c r="C119" s="629" t="s">
        <v>189</v>
      </c>
      <c r="D119" s="137" t="s">
        <v>129</v>
      </c>
      <c r="E119" s="137" t="s">
        <v>130</v>
      </c>
      <c r="F119" s="137" t="s">
        <v>131</v>
      </c>
      <c r="G119" s="629" t="s">
        <v>190</v>
      </c>
      <c r="H119" s="629" t="s">
        <v>132</v>
      </c>
      <c r="I119" s="629" t="s">
        <v>191</v>
      </c>
      <c r="J119" s="629" t="s">
        <v>133</v>
      </c>
      <c r="K119" s="629" t="s">
        <v>132</v>
      </c>
      <c r="L119" s="629" t="s">
        <v>192</v>
      </c>
      <c r="M119" s="629" t="s">
        <v>190</v>
      </c>
      <c r="N119" s="629" t="s">
        <v>130</v>
      </c>
      <c r="O119" s="629" t="s">
        <v>191</v>
      </c>
      <c r="P119" s="137" t="s">
        <v>129</v>
      </c>
      <c r="Q119" s="137" t="s">
        <v>130</v>
      </c>
      <c r="R119" s="137" t="s">
        <v>193</v>
      </c>
      <c r="S119" s="629" t="s">
        <v>190</v>
      </c>
      <c r="T119" s="629" t="s">
        <v>132</v>
      </c>
      <c r="U119" s="629" t="s">
        <v>192</v>
      </c>
      <c r="V119" s="629" t="s">
        <v>132</v>
      </c>
      <c r="W119" s="629">
        <v>2</v>
      </c>
      <c r="X119" s="629" t="s">
        <v>194</v>
      </c>
      <c r="Y119" s="135"/>
      <c r="Z119" s="135"/>
      <c r="AA119" s="135"/>
      <c r="AB119" s="135"/>
    </row>
    <row r="120" spans="1:28" ht="20.100000000000001" customHeight="1">
      <c r="A120" s="629"/>
      <c r="B120" s="629"/>
      <c r="C120" s="629"/>
      <c r="D120" s="632">
        <v>2</v>
      </c>
      <c r="E120" s="632"/>
      <c r="F120" s="632"/>
      <c r="G120" s="629"/>
      <c r="H120" s="629"/>
      <c r="I120" s="629"/>
      <c r="J120" s="629"/>
      <c r="K120" s="629"/>
      <c r="L120" s="629"/>
      <c r="M120" s="629"/>
      <c r="N120" s="629"/>
      <c r="O120" s="629"/>
      <c r="P120" s="632">
        <v>2</v>
      </c>
      <c r="Q120" s="632"/>
      <c r="R120" s="632"/>
      <c r="S120" s="629"/>
      <c r="T120" s="629"/>
      <c r="U120" s="629"/>
      <c r="V120" s="629"/>
      <c r="W120" s="629"/>
      <c r="X120" s="629"/>
      <c r="Y120" s="135"/>
      <c r="Z120" s="135"/>
      <c r="AA120" s="135"/>
      <c r="AB120" s="135"/>
    </row>
    <row r="121" spans="1:28" ht="20.100000000000001" customHeight="1">
      <c r="A121" s="135"/>
      <c r="B121" s="137" t="s">
        <v>128</v>
      </c>
      <c r="C121" s="135">
        <f>TRUNC(((((Q100/1000)+(Q102/1000))/D120)*((Q101/1000)*(Q108/1000))+((((Q100/1000)+(Q103/1000))/P120)*(Q108/1000)*W119)),3)</f>
        <v>1.631</v>
      </c>
      <c r="D121" s="629" t="s">
        <v>145</v>
      </c>
      <c r="E121" s="629"/>
      <c r="F121" s="135"/>
      <c r="G121" s="135"/>
      <c r="H121" s="135"/>
      <c r="I121" s="135"/>
      <c r="J121" s="135"/>
      <c r="K121" s="135"/>
      <c r="L121" s="135"/>
      <c r="M121" s="135"/>
      <c r="N121" s="135"/>
      <c r="O121" s="135"/>
      <c r="P121" s="135"/>
      <c r="Q121" s="135"/>
      <c r="R121" s="135"/>
      <c r="S121" s="135"/>
      <c r="T121" s="135"/>
      <c r="U121" s="135"/>
      <c r="V121" s="135"/>
      <c r="W121" s="135"/>
      <c r="X121" s="135"/>
      <c r="Y121" s="135"/>
      <c r="Z121" s="135"/>
      <c r="AA121" s="135"/>
      <c r="AB121" s="135"/>
    </row>
    <row r="122" spans="1:28" s="135" customFormat="1" ht="20.100000000000001" customHeight="1">
      <c r="A122" s="131" t="s">
        <v>198</v>
      </c>
      <c r="B122" s="132"/>
      <c r="C122" s="132"/>
      <c r="D122" s="132"/>
      <c r="E122" s="132"/>
      <c r="F122" s="132"/>
      <c r="G122" s="132"/>
      <c r="H122" s="132"/>
      <c r="I122" s="132"/>
      <c r="J122" s="132"/>
      <c r="K122" s="132"/>
      <c r="L122" s="132"/>
      <c r="M122" s="132"/>
      <c r="N122" s="132"/>
      <c r="O122" s="132"/>
      <c r="P122" s="132"/>
      <c r="Q122" s="132"/>
      <c r="R122" s="132"/>
      <c r="S122" s="132"/>
      <c r="T122" s="132"/>
      <c r="U122" s="132"/>
      <c r="V122" s="132"/>
      <c r="W122" s="132"/>
      <c r="X122" s="132"/>
      <c r="Y122" s="132"/>
      <c r="Z122" s="132"/>
      <c r="AA122" s="132"/>
      <c r="AB122" s="132"/>
    </row>
    <row r="123" spans="1:28" ht="20.100000000000001" customHeight="1">
      <c r="A123" s="133"/>
      <c r="B123" s="132"/>
      <c r="C123" s="132"/>
      <c r="D123" s="132"/>
      <c r="E123" s="132"/>
      <c r="F123" s="132"/>
      <c r="G123" s="628"/>
      <c r="H123" s="628"/>
      <c r="I123" s="628"/>
      <c r="J123" s="628"/>
      <c r="K123" s="134"/>
      <c r="L123" s="134"/>
      <c r="M123" s="134"/>
      <c r="N123" s="135"/>
      <c r="O123" s="135" t="s">
        <v>197</v>
      </c>
      <c r="P123" s="135"/>
      <c r="Q123" s="132"/>
      <c r="R123" s="135"/>
      <c r="S123" s="132" t="s">
        <v>152</v>
      </c>
      <c r="T123" s="135" t="s">
        <v>175</v>
      </c>
      <c r="U123" s="135"/>
      <c r="V123" s="135"/>
      <c r="W123" s="135"/>
      <c r="X123" s="135"/>
      <c r="Y123" s="132"/>
      <c r="Z123" s="132"/>
      <c r="AA123" s="132"/>
      <c r="AB123" s="132"/>
    </row>
    <row r="124" spans="1:28" ht="20.100000000000001" customHeight="1">
      <c r="A124" s="132"/>
      <c r="B124" s="132"/>
      <c r="C124" s="132"/>
      <c r="D124" s="132"/>
      <c r="E124" s="132"/>
      <c r="F124" s="136"/>
      <c r="G124" s="132"/>
      <c r="H124" s="132"/>
      <c r="I124" s="136"/>
      <c r="J124" s="132"/>
      <c r="K124" s="132"/>
      <c r="L124" s="132"/>
      <c r="M124" s="132"/>
      <c r="N124" s="132"/>
      <c r="O124" s="132" t="s">
        <v>144</v>
      </c>
      <c r="P124" s="132" t="s">
        <v>152</v>
      </c>
      <c r="Q124" s="631">
        <v>500</v>
      </c>
      <c r="R124" s="631"/>
      <c r="S124" s="135" t="s">
        <v>154</v>
      </c>
      <c r="T124" s="135"/>
      <c r="U124" s="135"/>
      <c r="V124" s="132"/>
      <c r="W124" s="132"/>
      <c r="X124" s="132"/>
      <c r="Y124" s="132"/>
      <c r="Z124" s="132"/>
      <c r="AA124" s="132"/>
      <c r="AB124" s="132"/>
    </row>
    <row r="125" spans="1:28" ht="20.100000000000001" customHeight="1">
      <c r="A125" s="132"/>
      <c r="B125" s="132"/>
      <c r="C125" s="132"/>
      <c r="D125" s="132"/>
      <c r="E125" s="132"/>
      <c r="F125" s="136"/>
      <c r="G125" s="132"/>
      <c r="H125" s="132"/>
      <c r="I125" s="136"/>
      <c r="J125" s="132"/>
      <c r="K125" s="132"/>
      <c r="L125" s="132"/>
      <c r="M125" s="132"/>
      <c r="N125" s="132"/>
      <c r="O125" s="132" t="s">
        <v>155</v>
      </c>
      <c r="P125" s="132" t="s">
        <v>152</v>
      </c>
      <c r="Q125" s="631">
        <v>700</v>
      </c>
      <c r="R125" s="631"/>
      <c r="S125" s="135" t="s">
        <v>154</v>
      </c>
      <c r="T125" s="135"/>
      <c r="U125" s="135"/>
      <c r="V125" s="132"/>
      <c r="W125" s="132"/>
      <c r="X125" s="132"/>
      <c r="Y125" s="132"/>
      <c r="Z125" s="132"/>
      <c r="AA125" s="132"/>
      <c r="AB125" s="132"/>
    </row>
    <row r="126" spans="1:28" ht="20.100000000000001" customHeight="1">
      <c r="A126" s="132"/>
      <c r="B126" s="132"/>
      <c r="C126" s="132"/>
      <c r="D126" s="132"/>
      <c r="E126" s="132"/>
      <c r="F126" s="136"/>
      <c r="G126" s="132"/>
      <c r="H126" s="132"/>
      <c r="I126" s="136"/>
      <c r="J126" s="132"/>
      <c r="K126" s="132"/>
      <c r="L126" s="132"/>
      <c r="M126" s="132"/>
      <c r="N126" s="132"/>
      <c r="O126" s="132" t="s">
        <v>149</v>
      </c>
      <c r="P126" s="132" t="s">
        <v>152</v>
      </c>
      <c r="Q126" s="631">
        <v>850</v>
      </c>
      <c r="R126" s="631"/>
      <c r="S126" s="135" t="s">
        <v>154</v>
      </c>
      <c r="T126" s="135"/>
      <c r="U126" s="135"/>
      <c r="V126" s="132"/>
      <c r="W126" s="132"/>
      <c r="X126" s="132"/>
      <c r="Y126" s="132"/>
      <c r="Z126" s="132"/>
      <c r="AA126" s="132"/>
      <c r="AB126" s="132"/>
    </row>
    <row r="127" spans="1:28" ht="20.100000000000001" customHeight="1">
      <c r="A127" s="132"/>
      <c r="B127" s="132"/>
      <c r="C127" s="132"/>
      <c r="D127" s="132"/>
      <c r="E127" s="132"/>
      <c r="F127" s="132"/>
      <c r="G127" s="132"/>
      <c r="H127" s="132"/>
      <c r="I127" s="132"/>
      <c r="J127" s="132"/>
      <c r="K127" s="132"/>
      <c r="L127" s="132"/>
      <c r="M127" s="132"/>
      <c r="N127" s="132"/>
      <c r="O127" s="132" t="s">
        <v>176</v>
      </c>
      <c r="P127" s="132" t="s">
        <v>152</v>
      </c>
      <c r="Q127" s="631">
        <f>Q124+(Q126-Q124)/2</f>
        <v>675</v>
      </c>
      <c r="R127" s="631"/>
      <c r="S127" s="135" t="s">
        <v>154</v>
      </c>
      <c r="T127" s="132"/>
      <c r="U127" s="132"/>
      <c r="V127" s="132"/>
      <c r="W127" s="132"/>
      <c r="X127" s="132"/>
      <c r="Y127" s="132"/>
      <c r="Z127" s="132"/>
      <c r="AA127" s="132"/>
      <c r="AB127" s="132"/>
    </row>
    <row r="128" spans="1:28" ht="20.100000000000001" customHeight="1">
      <c r="A128" s="132"/>
      <c r="B128" s="132"/>
      <c r="C128" s="132"/>
      <c r="D128" s="132"/>
      <c r="E128" s="132"/>
      <c r="F128" s="132"/>
      <c r="G128" s="132"/>
      <c r="H128" s="132"/>
      <c r="I128" s="132"/>
      <c r="J128" s="132"/>
      <c r="K128" s="132"/>
      <c r="L128" s="132"/>
      <c r="M128" s="132"/>
      <c r="N128" s="132"/>
      <c r="O128" s="132" t="s">
        <v>156</v>
      </c>
      <c r="P128" s="132" t="s">
        <v>152</v>
      </c>
      <c r="Q128" s="631">
        <f>Q130+(0.3*Q126)*2</f>
        <v>1560</v>
      </c>
      <c r="R128" s="631"/>
      <c r="S128" s="135" t="s">
        <v>154</v>
      </c>
      <c r="T128" s="132"/>
      <c r="U128" s="132"/>
      <c r="V128" s="132"/>
      <c r="W128" s="132"/>
      <c r="X128" s="132"/>
      <c r="Y128" s="132"/>
      <c r="Z128" s="132"/>
      <c r="AA128" s="132"/>
      <c r="AB128" s="132"/>
    </row>
    <row r="129" spans="1:28" ht="20.100000000000001" customHeight="1">
      <c r="A129" s="132"/>
      <c r="B129" s="132"/>
      <c r="C129" s="132"/>
      <c r="D129" s="132"/>
      <c r="E129" s="132"/>
      <c r="F129" s="132"/>
      <c r="G129" s="132"/>
      <c r="H129" s="132"/>
      <c r="I129" s="132"/>
      <c r="J129" s="132"/>
      <c r="K129" s="132"/>
      <c r="L129" s="132"/>
      <c r="M129" s="132"/>
      <c r="N129" s="132"/>
      <c r="O129" s="132" t="s">
        <v>177</v>
      </c>
      <c r="P129" s="132" t="s">
        <v>152</v>
      </c>
      <c r="Q129" s="631">
        <f>Q131+(0.3*Q127)*2</f>
        <v>1180</v>
      </c>
      <c r="R129" s="631"/>
      <c r="S129" s="135" t="s">
        <v>154</v>
      </c>
      <c r="T129" s="132"/>
      <c r="U129" s="132"/>
      <c r="V129" s="132"/>
      <c r="W129" s="132"/>
      <c r="X129" s="132"/>
      <c r="Y129" s="132"/>
      <c r="Z129" s="132"/>
      <c r="AA129" s="132"/>
      <c r="AB129" s="132"/>
    </row>
    <row r="130" spans="1:28" ht="20.100000000000001" customHeight="1">
      <c r="A130" s="132"/>
      <c r="B130" s="132"/>
      <c r="C130" s="132"/>
      <c r="D130" s="132"/>
      <c r="E130" s="132"/>
      <c r="F130" s="132"/>
      <c r="G130" s="132"/>
      <c r="H130" s="132"/>
      <c r="I130" s="132"/>
      <c r="J130" s="132"/>
      <c r="K130" s="132"/>
      <c r="L130" s="132"/>
      <c r="M130" s="132"/>
      <c r="N130" s="132"/>
      <c r="O130" s="132" t="s">
        <v>157</v>
      </c>
      <c r="P130" s="132" t="s">
        <v>152</v>
      </c>
      <c r="Q130" s="631">
        <f>Q126+200</f>
        <v>1050</v>
      </c>
      <c r="R130" s="631"/>
      <c r="S130" s="135" t="s">
        <v>154</v>
      </c>
      <c r="T130" s="132"/>
      <c r="U130" s="132"/>
      <c r="V130" s="132"/>
      <c r="W130" s="132"/>
      <c r="X130" s="132"/>
      <c r="Y130" s="132"/>
      <c r="Z130" s="132"/>
      <c r="AA130" s="132"/>
      <c r="AB130" s="132"/>
    </row>
    <row r="131" spans="1:28" ht="20.100000000000001" customHeight="1">
      <c r="A131" s="132"/>
      <c r="B131" s="132"/>
      <c r="C131" s="132"/>
      <c r="D131" s="132"/>
      <c r="E131" s="132"/>
      <c r="F131" s="132"/>
      <c r="G131" s="132"/>
      <c r="H131" s="132"/>
      <c r="I131" s="132"/>
      <c r="J131" s="132"/>
      <c r="K131" s="132"/>
      <c r="L131" s="132"/>
      <c r="M131" s="132"/>
      <c r="N131" s="132"/>
      <c r="O131" s="132" t="s">
        <v>178</v>
      </c>
      <c r="P131" s="132" t="s">
        <v>152</v>
      </c>
      <c r="Q131" s="631">
        <f>Q127+100</f>
        <v>775</v>
      </c>
      <c r="R131" s="631"/>
      <c r="S131" s="135" t="s">
        <v>154</v>
      </c>
      <c r="T131" s="132"/>
      <c r="U131" s="132"/>
      <c r="V131" s="132"/>
      <c r="W131" s="132"/>
      <c r="X131" s="132"/>
      <c r="Y131" s="132"/>
      <c r="Z131" s="132"/>
      <c r="AA131" s="132"/>
      <c r="AB131" s="132"/>
    </row>
    <row r="132" spans="1:28" ht="20.100000000000001" customHeight="1">
      <c r="A132" s="132"/>
      <c r="B132" s="132"/>
      <c r="C132" s="132"/>
      <c r="D132" s="132"/>
      <c r="E132" s="132"/>
      <c r="F132" s="132"/>
      <c r="G132" s="132"/>
      <c r="H132" s="132"/>
      <c r="I132" s="132"/>
      <c r="J132" s="132"/>
      <c r="K132" s="132"/>
      <c r="L132" s="132"/>
      <c r="M132" s="132"/>
      <c r="N132" s="132"/>
      <c r="O132" s="132" t="s">
        <v>158</v>
      </c>
      <c r="P132" s="132" t="s">
        <v>152</v>
      </c>
      <c r="Q132" s="631">
        <f>TRUNC((SQRT((((Q126-Q124)/2)^2)+(Q125^2))),3)</f>
        <v>721.54300000000001</v>
      </c>
      <c r="R132" s="631"/>
      <c r="S132" s="135" t="s">
        <v>154</v>
      </c>
      <c r="T132" s="132"/>
      <c r="U132" s="132"/>
      <c r="V132" s="132"/>
      <c r="W132" s="132"/>
      <c r="X132" s="132"/>
      <c r="Y132" s="132"/>
      <c r="Z132" s="132"/>
      <c r="AA132" s="132"/>
      <c r="AB132" s="132"/>
    </row>
    <row r="133" spans="1:28" ht="20.100000000000001" customHeight="1">
      <c r="A133" s="135" t="s">
        <v>196</v>
      </c>
      <c r="B133" s="135"/>
      <c r="C133" s="135"/>
      <c r="D133" s="135"/>
      <c r="E133" s="135" t="s">
        <v>126</v>
      </c>
      <c r="F133" s="132"/>
      <c r="G133" s="132"/>
      <c r="H133" s="132"/>
      <c r="I133" s="132"/>
      <c r="J133" s="135"/>
      <c r="K133" s="135"/>
      <c r="L133" s="135"/>
      <c r="M133" s="135"/>
      <c r="N133" s="132"/>
      <c r="O133" s="135"/>
      <c r="P133" s="132"/>
      <c r="Q133" s="135"/>
      <c r="R133" s="132"/>
      <c r="S133" s="132"/>
      <c r="T133" s="132"/>
      <c r="U133" s="132"/>
      <c r="V133" s="132"/>
      <c r="W133" s="132"/>
      <c r="X133" s="132"/>
      <c r="Y133" s="132"/>
      <c r="Z133" s="132"/>
      <c r="AA133" s="132"/>
      <c r="AB133" s="132"/>
    </row>
    <row r="134" spans="1:28" ht="20.100000000000001" customHeight="1">
      <c r="A134" s="629" t="s">
        <v>143</v>
      </c>
      <c r="B134" s="629" t="s">
        <v>128</v>
      </c>
      <c r="C134" s="137" t="s">
        <v>155</v>
      </c>
      <c r="D134" s="629" t="s">
        <v>179</v>
      </c>
      <c r="E134" s="629" t="s">
        <v>144</v>
      </c>
      <c r="F134" s="135">
        <v>2</v>
      </c>
      <c r="G134" s="629" t="s">
        <v>160</v>
      </c>
      <c r="H134" s="629" t="s">
        <v>149</v>
      </c>
      <c r="I134" s="629" t="s">
        <v>142</v>
      </c>
      <c r="J134" s="629" t="s">
        <v>176</v>
      </c>
      <c r="K134" s="629"/>
      <c r="L134" s="629" t="s">
        <v>160</v>
      </c>
      <c r="M134" s="629" t="s">
        <v>180</v>
      </c>
      <c r="N134" s="629" t="s">
        <v>181</v>
      </c>
      <c r="O134" s="629" t="s">
        <v>144</v>
      </c>
      <c r="P134" s="135">
        <v>2</v>
      </c>
      <c r="Q134" s="631" t="s">
        <v>142</v>
      </c>
      <c r="R134" s="629" t="s">
        <v>148</v>
      </c>
      <c r="S134" s="629" t="s">
        <v>149</v>
      </c>
      <c r="T134" s="631" t="s">
        <v>142</v>
      </c>
      <c r="U134" s="631" t="s">
        <v>176</v>
      </c>
      <c r="V134" s="631" t="s">
        <v>182</v>
      </c>
      <c r="W134" s="631" t="s">
        <v>135</v>
      </c>
      <c r="X134" s="631">
        <f>TRUNC((((Q125/1000)/C135)*((((Q124/1000)^2)+((Q126/1000)*(Q127/1000)))+SQRT(((Q124/1000)^2)*((Q126/1000)*(Q127/1000))))),3)</f>
        <v>0.28000000000000003</v>
      </c>
      <c r="Y134" s="631"/>
      <c r="Z134" s="631" t="s">
        <v>162</v>
      </c>
      <c r="AA134" s="132"/>
      <c r="AB134" s="132"/>
    </row>
    <row r="135" spans="1:28" ht="20.100000000000001" customHeight="1">
      <c r="A135" s="629"/>
      <c r="B135" s="629"/>
      <c r="C135" s="138">
        <v>3</v>
      </c>
      <c r="D135" s="629"/>
      <c r="E135" s="629"/>
      <c r="F135" s="135"/>
      <c r="G135" s="629"/>
      <c r="H135" s="629"/>
      <c r="I135" s="629"/>
      <c r="J135" s="629"/>
      <c r="K135" s="629"/>
      <c r="L135" s="629"/>
      <c r="M135" s="629"/>
      <c r="N135" s="629"/>
      <c r="O135" s="629"/>
      <c r="P135" s="135"/>
      <c r="Q135" s="631"/>
      <c r="R135" s="629"/>
      <c r="S135" s="629"/>
      <c r="T135" s="631"/>
      <c r="U135" s="631"/>
      <c r="V135" s="631"/>
      <c r="W135" s="631"/>
      <c r="X135" s="631"/>
      <c r="Y135" s="631"/>
      <c r="Z135" s="631"/>
      <c r="AA135" s="132"/>
      <c r="AB135" s="132"/>
    </row>
    <row r="136" spans="1:28" ht="20.100000000000001" customHeight="1">
      <c r="A136" s="630" t="s">
        <v>163</v>
      </c>
      <c r="B136" s="630"/>
      <c r="C136" s="630"/>
      <c r="D136" s="135" t="s">
        <v>126</v>
      </c>
      <c r="E136" s="135"/>
      <c r="F136" s="135"/>
      <c r="G136" s="135"/>
      <c r="H136" s="135"/>
      <c r="I136" s="135"/>
      <c r="J136" s="135"/>
      <c r="K136" s="135"/>
      <c r="L136" s="135"/>
      <c r="M136" s="135"/>
      <c r="N136" s="135"/>
      <c r="O136" s="135"/>
      <c r="P136" s="135"/>
      <c r="Q136" s="135"/>
      <c r="R136" s="135"/>
      <c r="S136" s="135"/>
      <c r="T136" s="135"/>
      <c r="U136" s="135"/>
      <c r="V136" s="135"/>
      <c r="W136" s="135"/>
      <c r="X136" s="135"/>
      <c r="Y136" s="135"/>
      <c r="Z136" s="135"/>
      <c r="AA136" s="135"/>
      <c r="AB136" s="135"/>
    </row>
    <row r="137" spans="1:28" ht="20.100000000000001" customHeight="1">
      <c r="A137" s="629" t="s">
        <v>127</v>
      </c>
      <c r="B137" s="629" t="s">
        <v>128</v>
      </c>
      <c r="C137" s="137" t="s">
        <v>155</v>
      </c>
      <c r="D137" s="629" t="s">
        <v>183</v>
      </c>
      <c r="E137" s="629" t="s">
        <v>156</v>
      </c>
      <c r="F137" s="629" t="s">
        <v>142</v>
      </c>
      <c r="G137" s="629" t="s">
        <v>177</v>
      </c>
      <c r="H137" s="629" t="s">
        <v>146</v>
      </c>
      <c r="I137" s="629" t="s">
        <v>160</v>
      </c>
      <c r="J137" s="629" t="s">
        <v>148</v>
      </c>
      <c r="K137" s="629" t="s">
        <v>157</v>
      </c>
      <c r="L137" s="629" t="s">
        <v>142</v>
      </c>
      <c r="M137" s="629" t="s">
        <v>178</v>
      </c>
      <c r="N137" s="629" t="s">
        <v>146</v>
      </c>
      <c r="O137" s="629" t="s">
        <v>160</v>
      </c>
      <c r="P137" s="629" t="s">
        <v>180</v>
      </c>
      <c r="Q137" s="631" t="s">
        <v>184</v>
      </c>
      <c r="R137" s="629" t="s">
        <v>185</v>
      </c>
      <c r="S137" s="629" t="s">
        <v>142</v>
      </c>
      <c r="T137" s="629" t="s">
        <v>177</v>
      </c>
      <c r="U137" s="629" t="s">
        <v>146</v>
      </c>
      <c r="V137" s="629" t="s">
        <v>186</v>
      </c>
      <c r="W137" s="631" t="s">
        <v>157</v>
      </c>
      <c r="X137" s="631" t="s">
        <v>187</v>
      </c>
      <c r="Y137" s="631" t="s">
        <v>182</v>
      </c>
      <c r="Z137" s="132"/>
      <c r="AA137" s="132"/>
      <c r="AB137" s="132"/>
    </row>
    <row r="138" spans="1:28" ht="20.100000000000001" customHeight="1">
      <c r="A138" s="629"/>
      <c r="B138" s="629"/>
      <c r="C138" s="138">
        <v>3</v>
      </c>
      <c r="D138" s="629"/>
      <c r="E138" s="629"/>
      <c r="F138" s="629"/>
      <c r="G138" s="629"/>
      <c r="H138" s="629"/>
      <c r="I138" s="629"/>
      <c r="J138" s="629"/>
      <c r="K138" s="629"/>
      <c r="L138" s="629"/>
      <c r="M138" s="629"/>
      <c r="N138" s="629"/>
      <c r="O138" s="629"/>
      <c r="P138" s="629"/>
      <c r="Q138" s="631"/>
      <c r="R138" s="629"/>
      <c r="S138" s="629"/>
      <c r="T138" s="629"/>
      <c r="U138" s="629"/>
      <c r="V138" s="629"/>
      <c r="W138" s="631"/>
      <c r="X138" s="631"/>
      <c r="Y138" s="631"/>
      <c r="Z138" s="132"/>
      <c r="AA138" s="132"/>
      <c r="AB138" s="132"/>
    </row>
    <row r="139" spans="1:28" ht="20.100000000000001" customHeight="1">
      <c r="A139" s="135"/>
      <c r="B139" s="137" t="s">
        <v>128</v>
      </c>
      <c r="C139" s="135">
        <f>TRUNC((((Q125/1000)/C138)*(((Q128/1000)*(Q129/1000))+((Q130/1000)*(Q131/1000))+SQRT(((Q128/1000)*(Q129/1000))*((Q130/1000)*(Q131/1000))))),3)</f>
        <v>0.90400000000000003</v>
      </c>
      <c r="D139" s="135" t="str">
        <f>D136</f>
        <v>[㎥]</v>
      </c>
      <c r="E139" s="135"/>
      <c r="F139" s="135"/>
      <c r="G139" s="135"/>
      <c r="H139" s="135"/>
      <c r="I139" s="135"/>
      <c r="J139" s="135"/>
      <c r="K139" s="135"/>
      <c r="L139" s="135"/>
      <c r="M139" s="135"/>
      <c r="N139" s="135"/>
      <c r="O139" s="135"/>
      <c r="P139" s="135"/>
      <c r="Q139" s="135"/>
      <c r="R139" s="135"/>
      <c r="S139" s="132"/>
      <c r="T139" s="132"/>
      <c r="U139" s="132"/>
      <c r="V139" s="132"/>
      <c r="W139" s="132"/>
      <c r="X139" s="132"/>
      <c r="Y139" s="132"/>
      <c r="Z139" s="132"/>
      <c r="AA139" s="132"/>
      <c r="AB139" s="132"/>
    </row>
    <row r="140" spans="1:28" ht="20.100000000000001" customHeight="1">
      <c r="A140" s="630" t="s">
        <v>164</v>
      </c>
      <c r="B140" s="630"/>
      <c r="C140" s="630"/>
      <c r="D140" s="630"/>
      <c r="E140" s="135" t="s">
        <v>188</v>
      </c>
      <c r="F140" s="139"/>
      <c r="G140" s="137" t="s">
        <v>165</v>
      </c>
      <c r="H140" s="137" t="s">
        <v>128</v>
      </c>
      <c r="I140" s="135" t="s">
        <v>127</v>
      </c>
      <c r="J140" s="135" t="s">
        <v>166</v>
      </c>
      <c r="K140" s="135" t="s">
        <v>143</v>
      </c>
      <c r="L140" s="137" t="s">
        <v>128</v>
      </c>
      <c r="M140" s="629">
        <f>C139-X134</f>
        <v>0.624</v>
      </c>
      <c r="N140" s="629"/>
      <c r="O140" s="629" t="s">
        <v>126</v>
      </c>
      <c r="P140" s="629"/>
      <c r="Q140" s="135"/>
      <c r="R140" s="135"/>
      <c r="S140" s="135"/>
      <c r="T140" s="135"/>
      <c r="U140" s="135"/>
      <c r="V140" s="135"/>
      <c r="W140" s="135"/>
      <c r="X140" s="135"/>
      <c r="Y140" s="135"/>
      <c r="Z140" s="135"/>
      <c r="AA140" s="135"/>
      <c r="AB140" s="135"/>
    </row>
    <row r="141" spans="1:28" ht="20.100000000000001" customHeight="1">
      <c r="A141" s="630" t="s">
        <v>167</v>
      </c>
      <c r="B141" s="630"/>
      <c r="C141" s="630"/>
      <c r="D141" s="630"/>
      <c r="E141" s="135" t="s">
        <v>188</v>
      </c>
      <c r="F141" s="139"/>
      <c r="G141" s="137" t="s">
        <v>150</v>
      </c>
      <c r="H141" s="137" t="s">
        <v>128</v>
      </c>
      <c r="I141" s="137" t="s">
        <v>143</v>
      </c>
      <c r="J141" s="137" t="s">
        <v>128</v>
      </c>
      <c r="K141" s="629">
        <f>X134</f>
        <v>0.28000000000000003</v>
      </c>
      <c r="L141" s="629"/>
      <c r="M141" s="629" t="s">
        <v>126</v>
      </c>
      <c r="N141" s="629"/>
      <c r="O141" s="135"/>
      <c r="P141" s="135"/>
      <c r="Q141" s="135"/>
      <c r="R141" s="135"/>
      <c r="S141" s="135"/>
      <c r="T141" s="135"/>
      <c r="U141" s="135"/>
      <c r="V141" s="135"/>
      <c r="W141" s="135"/>
      <c r="X141" s="135"/>
      <c r="Y141" s="135"/>
      <c r="Z141" s="135"/>
      <c r="AA141" s="135"/>
      <c r="AB141" s="135"/>
    </row>
    <row r="142" spans="1:28" ht="20.100000000000001" customHeight="1">
      <c r="A142" s="630"/>
      <c r="B142" s="630"/>
      <c r="C142" s="630"/>
      <c r="D142" s="135"/>
      <c r="E142" s="135"/>
      <c r="F142" s="135"/>
      <c r="G142" s="135"/>
      <c r="H142" s="135"/>
      <c r="I142" s="135"/>
      <c r="J142" s="135"/>
      <c r="K142" s="135"/>
      <c r="L142" s="135"/>
      <c r="M142" s="135"/>
      <c r="N142" s="135"/>
      <c r="O142" s="135"/>
      <c r="P142" s="135"/>
      <c r="Q142" s="135"/>
      <c r="R142" s="135"/>
      <c r="S142" s="135"/>
      <c r="T142" s="135"/>
      <c r="U142" s="135"/>
      <c r="V142" s="135"/>
      <c r="W142" s="135"/>
      <c r="X142" s="135"/>
      <c r="Y142" s="135"/>
      <c r="Z142" s="135"/>
      <c r="AA142" s="135"/>
      <c r="AB142" s="135"/>
    </row>
    <row r="143" spans="1:28" ht="20.100000000000001" customHeight="1">
      <c r="A143" s="629"/>
      <c r="B143" s="629"/>
      <c r="C143" s="629"/>
      <c r="S143" s="629"/>
      <c r="T143" s="629"/>
      <c r="U143" s="629"/>
      <c r="V143" s="629"/>
      <c r="W143" s="629"/>
      <c r="X143" s="629"/>
      <c r="Y143" s="135"/>
      <c r="Z143" s="135"/>
      <c r="AA143" s="135"/>
      <c r="AB143" s="135"/>
    </row>
    <row r="144" spans="1:28" ht="20.100000000000001" customHeight="1">
      <c r="A144" s="629"/>
      <c r="B144" s="629"/>
      <c r="C144" s="629"/>
      <c r="S144" s="629"/>
      <c r="T144" s="629"/>
      <c r="U144" s="629"/>
      <c r="V144" s="629"/>
      <c r="W144" s="629"/>
      <c r="X144" s="629"/>
      <c r="Y144" s="135"/>
      <c r="Z144" s="135"/>
      <c r="AA144" s="135"/>
      <c r="AB144" s="135"/>
    </row>
    <row r="145" spans="1:28" ht="20.100000000000001" customHeight="1">
      <c r="A145" s="135"/>
      <c r="B145" s="137"/>
      <c r="C145" s="135"/>
      <c r="D145" s="629"/>
      <c r="E145" s="629"/>
      <c r="F145" s="135"/>
      <c r="G145" s="135"/>
      <c r="H145" s="135"/>
      <c r="I145" s="135"/>
      <c r="J145" s="135"/>
      <c r="K145" s="135"/>
      <c r="L145" s="135"/>
      <c r="M145" s="135"/>
      <c r="N145" s="135"/>
      <c r="O145" s="135"/>
      <c r="P145" s="135"/>
      <c r="Q145" s="135"/>
      <c r="R145" s="135"/>
      <c r="S145" s="135"/>
      <c r="T145" s="135"/>
      <c r="U145" s="135"/>
      <c r="V145" s="135"/>
      <c r="W145" s="135"/>
      <c r="X145" s="135"/>
      <c r="Y145" s="135"/>
      <c r="Z145" s="135"/>
      <c r="AA145" s="135"/>
      <c r="AB145" s="135"/>
    </row>
  </sheetData>
  <mergeCells count="343">
    <mergeCell ref="X143:X144"/>
    <mergeCell ref="A141:D141"/>
    <mergeCell ref="K141:L141"/>
    <mergeCell ref="M141:N141"/>
    <mergeCell ref="A142:C142"/>
    <mergeCell ref="A143:A144"/>
    <mergeCell ref="B143:B144"/>
    <mergeCell ref="C143:C144"/>
    <mergeCell ref="D145:E145"/>
    <mergeCell ref="S143:S144"/>
    <mergeCell ref="T143:T144"/>
    <mergeCell ref="U143:U144"/>
    <mergeCell ref="V143:V144"/>
    <mergeCell ref="W143:W144"/>
    <mergeCell ref="O137:O138"/>
    <mergeCell ref="V137:V138"/>
    <mergeCell ref="W137:W138"/>
    <mergeCell ref="X137:X138"/>
    <mergeCell ref="Y137:Y138"/>
    <mergeCell ref="A140:D140"/>
    <mergeCell ref="M140:N140"/>
    <mergeCell ref="O140:P140"/>
    <mergeCell ref="P137:P138"/>
    <mergeCell ref="Q137:Q138"/>
    <mergeCell ref="R137:R138"/>
    <mergeCell ref="S134:S135"/>
    <mergeCell ref="T134:T135"/>
    <mergeCell ref="U134:U135"/>
    <mergeCell ref="V134:V135"/>
    <mergeCell ref="W134:W135"/>
    <mergeCell ref="X134:Y135"/>
    <mergeCell ref="Z134:Z135"/>
    <mergeCell ref="A136:C136"/>
    <mergeCell ref="A137:A138"/>
    <mergeCell ref="B137:B138"/>
    <mergeCell ref="D137:D138"/>
    <mergeCell ref="E137:E138"/>
    <mergeCell ref="F137:F138"/>
    <mergeCell ref="G137:G138"/>
    <mergeCell ref="H137:H138"/>
    <mergeCell ref="I137:I138"/>
    <mergeCell ref="S137:S138"/>
    <mergeCell ref="T137:T138"/>
    <mergeCell ref="U137:U138"/>
    <mergeCell ref="J137:J138"/>
    <mergeCell ref="K137:K138"/>
    <mergeCell ref="L137:L138"/>
    <mergeCell ref="M137:M138"/>
    <mergeCell ref="N137:N138"/>
    <mergeCell ref="Q125:R125"/>
    <mergeCell ref="Q126:R126"/>
    <mergeCell ref="Q127:R127"/>
    <mergeCell ref="Q128:R128"/>
    <mergeCell ref="Q129:R129"/>
    <mergeCell ref="Q130:R130"/>
    <mergeCell ref="Q131:R131"/>
    <mergeCell ref="Q132:R132"/>
    <mergeCell ref="A134:A135"/>
    <mergeCell ref="B134:B135"/>
    <mergeCell ref="D134:D135"/>
    <mergeCell ref="E134:E135"/>
    <mergeCell ref="G134:G135"/>
    <mergeCell ref="H134:H135"/>
    <mergeCell ref="I134:I135"/>
    <mergeCell ref="J134:K135"/>
    <mergeCell ref="L134:L135"/>
    <mergeCell ref="M134:M135"/>
    <mergeCell ref="N134:N135"/>
    <mergeCell ref="O134:O135"/>
    <mergeCell ref="Q134:Q135"/>
    <mergeCell ref="R134:R135"/>
    <mergeCell ref="X119:X120"/>
    <mergeCell ref="D120:F120"/>
    <mergeCell ref="P120:R120"/>
    <mergeCell ref="D121:E121"/>
    <mergeCell ref="G123:J123"/>
    <mergeCell ref="Q124:R124"/>
    <mergeCell ref="O119:O120"/>
    <mergeCell ref="S119:S120"/>
    <mergeCell ref="T119:T120"/>
    <mergeCell ref="U119:U120"/>
    <mergeCell ref="A118:C118"/>
    <mergeCell ref="A119:A120"/>
    <mergeCell ref="B119:B120"/>
    <mergeCell ref="C119:C120"/>
    <mergeCell ref="G119:G120"/>
    <mergeCell ref="H119:H120"/>
    <mergeCell ref="V119:V120"/>
    <mergeCell ref="W119:W120"/>
    <mergeCell ref="I119:I120"/>
    <mergeCell ref="J119:J120"/>
    <mergeCell ref="K119:K120"/>
    <mergeCell ref="L119:L120"/>
    <mergeCell ref="M119:M120"/>
    <mergeCell ref="N119:N120"/>
    <mergeCell ref="O113:O114"/>
    <mergeCell ref="P113:P114"/>
    <mergeCell ref="Q113:Q114"/>
    <mergeCell ref="R113:R114"/>
    <mergeCell ref="Y113:Y114"/>
    <mergeCell ref="A116:D116"/>
    <mergeCell ref="M116:N116"/>
    <mergeCell ref="O116:P116"/>
    <mergeCell ref="A117:D117"/>
    <mergeCell ref="K117:L117"/>
    <mergeCell ref="M117:N117"/>
    <mergeCell ref="S113:S114"/>
    <mergeCell ref="T113:T114"/>
    <mergeCell ref="U113:U114"/>
    <mergeCell ref="S110:S111"/>
    <mergeCell ref="T110:T111"/>
    <mergeCell ref="U110:U111"/>
    <mergeCell ref="V110:V111"/>
    <mergeCell ref="W110:W111"/>
    <mergeCell ref="X110:Y111"/>
    <mergeCell ref="Z110:Z111"/>
    <mergeCell ref="A112:C112"/>
    <mergeCell ref="A113:A114"/>
    <mergeCell ref="B113:B114"/>
    <mergeCell ref="D113:D114"/>
    <mergeCell ref="E113:E114"/>
    <mergeCell ref="F113:F114"/>
    <mergeCell ref="G113:G114"/>
    <mergeCell ref="H113:H114"/>
    <mergeCell ref="I113:I114"/>
    <mergeCell ref="J113:J114"/>
    <mergeCell ref="K113:K114"/>
    <mergeCell ref="L113:L114"/>
    <mergeCell ref="V113:V114"/>
    <mergeCell ref="W113:W114"/>
    <mergeCell ref="X113:X114"/>
    <mergeCell ref="M113:M114"/>
    <mergeCell ref="N113:N114"/>
    <mergeCell ref="Q104:R104"/>
    <mergeCell ref="Q105:R105"/>
    <mergeCell ref="Q106:R106"/>
    <mergeCell ref="Q107:R107"/>
    <mergeCell ref="Q108:R108"/>
    <mergeCell ref="A109:C109"/>
    <mergeCell ref="A110:A111"/>
    <mergeCell ref="B110:B111"/>
    <mergeCell ref="D110:D111"/>
    <mergeCell ref="E110:E111"/>
    <mergeCell ref="G110:G111"/>
    <mergeCell ref="H110:H111"/>
    <mergeCell ref="I110:I111"/>
    <mergeCell ref="J110:K111"/>
    <mergeCell ref="L110:L111"/>
    <mergeCell ref="M110:M111"/>
    <mergeCell ref="N110:N111"/>
    <mergeCell ref="O110:O111"/>
    <mergeCell ref="Q110:Q111"/>
    <mergeCell ref="R110:R111"/>
    <mergeCell ref="O95:P96"/>
    <mergeCell ref="C96:G96"/>
    <mergeCell ref="G99:J99"/>
    <mergeCell ref="N99:P99"/>
    <mergeCell ref="R99:V99"/>
    <mergeCell ref="Q100:R100"/>
    <mergeCell ref="Q101:R101"/>
    <mergeCell ref="Q102:R102"/>
    <mergeCell ref="Q103:R103"/>
    <mergeCell ref="A94:C94"/>
    <mergeCell ref="A95:A96"/>
    <mergeCell ref="B95:B96"/>
    <mergeCell ref="H95:H96"/>
    <mergeCell ref="I95:I96"/>
    <mergeCell ref="J95:J96"/>
    <mergeCell ref="K95:K96"/>
    <mergeCell ref="L95:L96"/>
    <mergeCell ref="M95:N96"/>
    <mergeCell ref="A92:D92"/>
    <mergeCell ref="N92:O92"/>
    <mergeCell ref="P92:Q92"/>
    <mergeCell ref="H90:H91"/>
    <mergeCell ref="J90:J91"/>
    <mergeCell ref="K90:K91"/>
    <mergeCell ref="L90:L91"/>
    <mergeCell ref="A93:D93"/>
    <mergeCell ref="L93:M93"/>
    <mergeCell ref="N93:O93"/>
    <mergeCell ref="L87:L88"/>
    <mergeCell ref="M87:M88"/>
    <mergeCell ref="N87:N88"/>
    <mergeCell ref="O87:O88"/>
    <mergeCell ref="P87:Q88"/>
    <mergeCell ref="R87:S88"/>
    <mergeCell ref="Z89:Z90"/>
    <mergeCell ref="A90:A91"/>
    <mergeCell ref="B90:B91"/>
    <mergeCell ref="D90:D91"/>
    <mergeCell ref="E90:E91"/>
    <mergeCell ref="G90:G91"/>
    <mergeCell ref="M90:M91"/>
    <mergeCell ref="N90:N91"/>
    <mergeCell ref="A89:C89"/>
    <mergeCell ref="V89:V90"/>
    <mergeCell ref="W89:W90"/>
    <mergeCell ref="X89:Y90"/>
    <mergeCell ref="O90:O91"/>
    <mergeCell ref="P90:Q91"/>
    <mergeCell ref="R90:S91"/>
    <mergeCell ref="A86:C86"/>
    <mergeCell ref="A87:A88"/>
    <mergeCell ref="B87:B88"/>
    <mergeCell ref="D87:D88"/>
    <mergeCell ref="E87:E88"/>
    <mergeCell ref="G87:G88"/>
    <mergeCell ref="H87:H88"/>
    <mergeCell ref="J87:J88"/>
    <mergeCell ref="K87:K88"/>
    <mergeCell ref="G75:J75"/>
    <mergeCell ref="N75:P75"/>
    <mergeCell ref="R75:V75"/>
    <mergeCell ref="Q76:R76"/>
    <mergeCell ref="Q77:R77"/>
    <mergeCell ref="Q78:R78"/>
    <mergeCell ref="Q79:R79"/>
    <mergeCell ref="Q80:R80"/>
    <mergeCell ref="Q81:R81"/>
    <mergeCell ref="A68:D68"/>
    <mergeCell ref="N68:O68"/>
    <mergeCell ref="P68:Q68"/>
    <mergeCell ref="A69:D69"/>
    <mergeCell ref="L69:M69"/>
    <mergeCell ref="N69:O69"/>
    <mergeCell ref="A70:C70"/>
    <mergeCell ref="A71:A72"/>
    <mergeCell ref="B71:B72"/>
    <mergeCell ref="H71:H72"/>
    <mergeCell ref="I71:I72"/>
    <mergeCell ref="J71:J72"/>
    <mergeCell ref="K71:K72"/>
    <mergeCell ref="L71:L72"/>
    <mergeCell ref="M71:N72"/>
    <mergeCell ref="O71:P72"/>
    <mergeCell ref="C72:G72"/>
    <mergeCell ref="A65:C65"/>
    <mergeCell ref="V65:V66"/>
    <mergeCell ref="W65:W66"/>
    <mergeCell ref="X65:Y66"/>
    <mergeCell ref="M66:M67"/>
    <mergeCell ref="N66:N67"/>
    <mergeCell ref="O66:O67"/>
    <mergeCell ref="P66:Q67"/>
    <mergeCell ref="Z65:Z66"/>
    <mergeCell ref="A66:A67"/>
    <mergeCell ref="B66:B67"/>
    <mergeCell ref="D66:D67"/>
    <mergeCell ref="E66:E67"/>
    <mergeCell ref="G66:G67"/>
    <mergeCell ref="H66:H67"/>
    <mergeCell ref="J66:J67"/>
    <mergeCell ref="K66:K67"/>
    <mergeCell ref="L66:L67"/>
    <mergeCell ref="R66:S67"/>
    <mergeCell ref="Q52:R52"/>
    <mergeCell ref="Q53:R53"/>
    <mergeCell ref="Q54:R54"/>
    <mergeCell ref="Q55:R55"/>
    <mergeCell ref="Q56:R56"/>
    <mergeCell ref="Q57:R57"/>
    <mergeCell ref="A62:C62"/>
    <mergeCell ref="A63:A64"/>
    <mergeCell ref="B63:B64"/>
    <mergeCell ref="D63:D64"/>
    <mergeCell ref="E63:E64"/>
    <mergeCell ref="G63:G64"/>
    <mergeCell ref="H63:H64"/>
    <mergeCell ref="J63:J64"/>
    <mergeCell ref="K63:K64"/>
    <mergeCell ref="L63:L64"/>
    <mergeCell ref="M63:M64"/>
    <mergeCell ref="N63:N64"/>
    <mergeCell ref="O63:O64"/>
    <mergeCell ref="P63:Q64"/>
    <mergeCell ref="R63:S64"/>
    <mergeCell ref="E38:F38"/>
    <mergeCell ref="H38:I38"/>
    <mergeCell ref="O38:P38"/>
    <mergeCell ref="Q38:R38"/>
    <mergeCell ref="E39:F39"/>
    <mergeCell ref="H39:I39"/>
    <mergeCell ref="J39:K39"/>
    <mergeCell ref="G51:J51"/>
    <mergeCell ref="N51:P51"/>
    <mergeCell ref="W32:X32"/>
    <mergeCell ref="E35:F35"/>
    <mergeCell ref="A36:A37"/>
    <mergeCell ref="B36:B37"/>
    <mergeCell ref="E36:F36"/>
    <mergeCell ref="G36:G37"/>
    <mergeCell ref="H36:I37"/>
    <mergeCell ref="J36:J37"/>
    <mergeCell ref="K36:L37"/>
    <mergeCell ref="M36:M37"/>
    <mergeCell ref="N36:O37"/>
    <mergeCell ref="P36:Q37"/>
    <mergeCell ref="C37:F37"/>
    <mergeCell ref="S28:T28"/>
    <mergeCell ref="U28:V28"/>
    <mergeCell ref="S29:T29"/>
    <mergeCell ref="U29:V29"/>
    <mergeCell ref="S30:T30"/>
    <mergeCell ref="U30:V30"/>
    <mergeCell ref="Q31:S31"/>
    <mergeCell ref="U31:V31"/>
    <mergeCell ref="Q32:S32"/>
    <mergeCell ref="U32:V32"/>
    <mergeCell ref="E14:F14"/>
    <mergeCell ref="H14:I14"/>
    <mergeCell ref="O14:P14"/>
    <mergeCell ref="Q14:R14"/>
    <mergeCell ref="E15:F15"/>
    <mergeCell ref="H15:I15"/>
    <mergeCell ref="J15:K15"/>
    <mergeCell ref="S27:T27"/>
    <mergeCell ref="U27:V27"/>
    <mergeCell ref="Q8:S8"/>
    <mergeCell ref="U8:V8"/>
    <mergeCell ref="W8:X8"/>
    <mergeCell ref="E11:F11"/>
    <mergeCell ref="A12:A13"/>
    <mergeCell ref="B12:B13"/>
    <mergeCell ref="E12:F12"/>
    <mergeCell ref="G12:G13"/>
    <mergeCell ref="H12:I13"/>
    <mergeCell ref="J12:J13"/>
    <mergeCell ref="K12:L13"/>
    <mergeCell ref="M12:M13"/>
    <mergeCell ref="N12:O13"/>
    <mergeCell ref="P12:Q13"/>
    <mergeCell ref="C13:F13"/>
    <mergeCell ref="S3:T3"/>
    <mergeCell ref="U3:V3"/>
    <mergeCell ref="S4:T4"/>
    <mergeCell ref="U4:V4"/>
    <mergeCell ref="S5:T5"/>
    <mergeCell ref="U5:V5"/>
    <mergeCell ref="S6:T6"/>
    <mergeCell ref="U6:V6"/>
    <mergeCell ref="Q7:S7"/>
    <mergeCell ref="U7:V7"/>
  </mergeCells>
  <phoneticPr fontId="90" type="noConversion"/>
  <pageMargins left="0.70866141732283472" right="0.70866141732283472" top="0.74803149606299213" bottom="0.74803149606299213" header="0.31496062992125984" footer="0.31496062992125984"/>
  <pageSetup paperSize="9" scale="96" orientation="landscape" r:id="rId1"/>
  <headerFooter>
    <oddHeader>&amp;C&amp;"굴림,굵게"&amp;20기 초 대 물 량 산출 근 거</oddHeader>
  </headerFooter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918478-1C17-4138-92D6-28C3368A813F}">
  <sheetPr codeName="Sheet53">
    <tabColor theme="0" tint="-0.249977111117893"/>
  </sheetPr>
  <dimension ref="A1:N146"/>
  <sheetViews>
    <sheetView view="pageBreakPreview" topLeftCell="B131" zoomScale="85" zoomScaleNormal="100" zoomScaleSheetLayoutView="85" workbookViewId="0">
      <selection activeCell="I149" sqref="I149"/>
    </sheetView>
  </sheetViews>
  <sheetFormatPr defaultColWidth="9" defaultRowHeight="30" customHeight="1"/>
  <cols>
    <col min="1" max="1" width="20" style="8" customWidth="1"/>
    <col min="2" max="2" width="20" style="20" customWidth="1"/>
    <col min="3" max="3" width="7.625" style="8" customWidth="1"/>
    <col min="4" max="4" width="5.625" style="20" customWidth="1"/>
    <col min="5" max="5" width="11" style="21" customWidth="1"/>
    <col min="6" max="6" width="11" style="22" customWidth="1"/>
    <col min="7" max="7" width="11" style="21" customWidth="1"/>
    <col min="8" max="8" width="11" style="22" customWidth="1"/>
    <col min="9" max="9" width="11" style="21" customWidth="1"/>
    <col min="10" max="10" width="11" style="22" customWidth="1"/>
    <col min="11" max="11" width="11" style="21" customWidth="1"/>
    <col min="12" max="12" width="11" style="22" customWidth="1"/>
    <col min="13" max="13" width="11.875" style="8" customWidth="1"/>
    <col min="14" max="16384" width="9" style="8"/>
  </cols>
  <sheetData>
    <row r="1" spans="1:14" ht="30" customHeight="1">
      <c r="A1" s="633" t="s">
        <v>6</v>
      </c>
      <c r="B1" s="633" t="s">
        <v>7</v>
      </c>
      <c r="C1" s="633" t="s">
        <v>8</v>
      </c>
      <c r="D1" s="633" t="s">
        <v>31</v>
      </c>
      <c r="E1" s="633" t="s">
        <v>1</v>
      </c>
      <c r="F1" s="633"/>
      <c r="G1" s="633" t="s">
        <v>2</v>
      </c>
      <c r="H1" s="633"/>
      <c r="I1" s="633" t="s">
        <v>3</v>
      </c>
      <c r="J1" s="633"/>
      <c r="K1" s="633" t="s">
        <v>4</v>
      </c>
      <c r="L1" s="633"/>
      <c r="M1" s="633" t="s">
        <v>9</v>
      </c>
    </row>
    <row r="2" spans="1:14" ht="30" customHeight="1">
      <c r="A2" s="633"/>
      <c r="B2" s="633"/>
      <c r="C2" s="633"/>
      <c r="D2" s="633"/>
      <c r="E2" s="10" t="s">
        <v>10</v>
      </c>
      <c r="F2" s="11" t="s">
        <v>11</v>
      </c>
      <c r="G2" s="10" t="s">
        <v>10</v>
      </c>
      <c r="H2" s="11" t="s">
        <v>11</v>
      </c>
      <c r="I2" s="10" t="s">
        <v>10</v>
      </c>
      <c r="J2" s="11" t="s">
        <v>11</v>
      </c>
      <c r="K2" s="10" t="s">
        <v>10</v>
      </c>
      <c r="L2" s="11" t="s">
        <v>11</v>
      </c>
      <c r="M2" s="633"/>
    </row>
    <row r="3" spans="1:14" ht="30" customHeight="1">
      <c r="A3" s="336" t="s">
        <v>646</v>
      </c>
      <c r="B3" s="12"/>
      <c r="C3" s="12"/>
      <c r="D3" s="12"/>
      <c r="E3" s="12"/>
      <c r="F3" s="12"/>
      <c r="G3" s="12"/>
      <c r="H3" s="12"/>
      <c r="I3" s="13"/>
      <c r="J3" s="14"/>
      <c r="K3" s="13"/>
      <c r="L3" s="14"/>
      <c r="M3" s="15"/>
      <c r="N3" s="9"/>
    </row>
    <row r="4" spans="1:14" ht="30" customHeight="1">
      <c r="A4" s="16" t="s">
        <v>316</v>
      </c>
      <c r="B4" s="17" t="s">
        <v>12</v>
      </c>
      <c r="C4" s="16">
        <v>11.6</v>
      </c>
      <c r="D4" s="17" t="s">
        <v>13</v>
      </c>
      <c r="E4" s="18" t="e">
        <f t="shared" ref="E4:F7" si="0">G4+I4+K4</f>
        <v>#REF!</v>
      </c>
      <c r="F4" s="18" t="e">
        <f t="shared" si="0"/>
        <v>#REF!</v>
      </c>
      <c r="G4" s="18" t="e">
        <f>VLOOKUP(A4,#REF!,12,FALSE)</f>
        <v>#REF!</v>
      </c>
      <c r="H4" s="18" t="e">
        <f>TRUNC(C4*G4, 0)</f>
        <v>#REF!</v>
      </c>
      <c r="I4" s="18"/>
      <c r="J4" s="18"/>
      <c r="K4" s="18"/>
      <c r="L4" s="18"/>
      <c r="M4" s="19"/>
      <c r="N4" s="9"/>
    </row>
    <row r="5" spans="1:14" ht="30" customHeight="1">
      <c r="A5" s="16" t="s">
        <v>14</v>
      </c>
      <c r="B5" s="17" t="s">
        <v>15</v>
      </c>
      <c r="C5" s="16">
        <v>22</v>
      </c>
      <c r="D5" s="17" t="s">
        <v>36</v>
      </c>
      <c r="E5" s="18" t="e">
        <f t="shared" si="0"/>
        <v>#REF!</v>
      </c>
      <c r="F5" s="18" t="e">
        <f t="shared" si="0"/>
        <v>#REF!</v>
      </c>
      <c r="G5" s="18" t="e">
        <f>H4</f>
        <v>#REF!</v>
      </c>
      <c r="H5" s="18" t="e">
        <f>TRUNC(C5*G5/100, 0)</f>
        <v>#REF!</v>
      </c>
      <c r="I5" s="18"/>
      <c r="J5" s="18"/>
      <c r="K5" s="18"/>
      <c r="L5" s="18"/>
      <c r="M5" s="19"/>
      <c r="N5" s="9"/>
    </row>
    <row r="6" spans="1:14" ht="30" customHeight="1">
      <c r="A6" s="16" t="s">
        <v>105</v>
      </c>
      <c r="B6" s="504" t="e">
        <f>""&amp;N6&amp;"*16/12*1/8*25/20"</f>
        <v>#REF!</v>
      </c>
      <c r="C6" s="16">
        <v>1</v>
      </c>
      <c r="D6" s="17" t="s">
        <v>16</v>
      </c>
      <c r="E6" s="18" t="e">
        <f t="shared" si="0"/>
        <v>#REF!</v>
      </c>
      <c r="F6" s="18" t="e">
        <f t="shared" si="0"/>
        <v>#REF!</v>
      </c>
      <c r="G6" s="18"/>
      <c r="H6" s="18"/>
      <c r="I6" s="18" t="e">
        <f>INT(N6*16/12*1/8*25/20)</f>
        <v>#REF!</v>
      </c>
      <c r="J6" s="18" t="e">
        <f>TRUNC(C6*I6, 0)</f>
        <v>#REF!</v>
      </c>
      <c r="K6" s="18"/>
      <c r="L6" s="18"/>
      <c r="M6" s="19"/>
      <c r="N6" s="39" t="e">
        <f>VLOOKUP(A6,#REF!,2,FALSE)</f>
        <v>#REF!</v>
      </c>
    </row>
    <row r="7" spans="1:14" ht="30" customHeight="1">
      <c r="A7" s="16" t="s">
        <v>17</v>
      </c>
      <c r="B7" s="17"/>
      <c r="C7" s="16">
        <v>0.20849999999999999</v>
      </c>
      <c r="D7" s="17"/>
      <c r="E7" s="18">
        <f t="shared" si="0"/>
        <v>117766</v>
      </c>
      <c r="F7" s="18">
        <f t="shared" si="0"/>
        <v>24554</v>
      </c>
      <c r="G7" s="18"/>
      <c r="H7" s="18"/>
      <c r="I7" s="18"/>
      <c r="J7" s="18"/>
      <c r="K7" s="537" t="str">
        <f>MID(A3,FIND("：",A3)+1,FIND(" 천원",A3)-(FIND("：",A3)+1))</f>
        <v>117,766</v>
      </c>
      <c r="L7" s="18">
        <f>TRUNC(C7*K7, 0)</f>
        <v>24554</v>
      </c>
      <c r="M7" s="19"/>
      <c r="N7" s="9"/>
    </row>
    <row r="8" spans="1:14" ht="30" customHeight="1">
      <c r="A8" s="17" t="s">
        <v>46</v>
      </c>
      <c r="B8" s="17"/>
      <c r="C8" s="16"/>
      <c r="D8" s="17"/>
      <c r="E8" s="18"/>
      <c r="F8" s="18" t="e">
        <f>INT(H8+J8+L8)</f>
        <v>#REF!</v>
      </c>
      <c r="G8" s="18"/>
      <c r="H8" s="18" t="e">
        <f>INT(SUM(H4:H7))</f>
        <v>#REF!</v>
      </c>
      <c r="I8" s="18"/>
      <c r="J8" s="18" t="e">
        <f>INT(SUM(J4:J7))</f>
        <v>#REF!</v>
      </c>
      <c r="K8" s="18"/>
      <c r="L8" s="18">
        <f>INT(SUM(L4:L7))</f>
        <v>24554</v>
      </c>
      <c r="M8" s="19"/>
      <c r="N8" s="9"/>
    </row>
    <row r="9" spans="1:14" ht="30" customHeight="1">
      <c r="A9" s="17"/>
      <c r="B9" s="17"/>
      <c r="C9" s="16"/>
      <c r="D9" s="17"/>
      <c r="E9" s="18"/>
      <c r="F9" s="18"/>
      <c r="G9" s="18"/>
      <c r="H9" s="18"/>
      <c r="I9" s="18"/>
      <c r="J9" s="18"/>
      <c r="K9" s="18"/>
      <c r="L9" s="18"/>
      <c r="M9" s="19"/>
      <c r="N9" s="9"/>
    </row>
    <row r="10" spans="1:14" ht="30" customHeight="1">
      <c r="A10" s="335" t="s">
        <v>647</v>
      </c>
      <c r="B10" s="16"/>
      <c r="C10" s="16"/>
      <c r="D10" s="16"/>
      <c r="E10" s="18"/>
      <c r="F10" s="18"/>
      <c r="G10" s="18"/>
      <c r="H10" s="18"/>
      <c r="I10" s="18"/>
      <c r="J10" s="18"/>
      <c r="K10" s="18"/>
      <c r="L10" s="18"/>
      <c r="M10" s="19"/>
      <c r="N10" s="9"/>
    </row>
    <row r="11" spans="1:14" ht="30" customHeight="1">
      <c r="A11" s="16" t="s">
        <v>319</v>
      </c>
      <c r="B11" s="17" t="s">
        <v>18</v>
      </c>
      <c r="C11" s="16">
        <v>0.7</v>
      </c>
      <c r="D11" s="17" t="s">
        <v>19</v>
      </c>
      <c r="E11" s="18" t="e">
        <f t="shared" ref="E11:F14" si="1">G11+I11+K11</f>
        <v>#REF!</v>
      </c>
      <c r="F11" s="18" t="e">
        <f t="shared" si="1"/>
        <v>#REF!</v>
      </c>
      <c r="G11" s="18" t="e">
        <f>VLOOKUP(A11,#REF!,12,FALSE)</f>
        <v>#REF!</v>
      </c>
      <c r="H11" s="18" t="e">
        <f>TRUNC(C11*G11, 0)</f>
        <v>#REF!</v>
      </c>
      <c r="I11" s="18"/>
      <c r="J11" s="18"/>
      <c r="K11" s="18"/>
      <c r="L11" s="18"/>
      <c r="M11" s="19"/>
      <c r="N11" s="9"/>
    </row>
    <row r="12" spans="1:14" ht="30" customHeight="1">
      <c r="A12" s="16" t="s">
        <v>318</v>
      </c>
      <c r="B12" s="17" t="s">
        <v>15</v>
      </c>
      <c r="C12" s="16">
        <v>10</v>
      </c>
      <c r="D12" s="17" t="s">
        <v>36</v>
      </c>
      <c r="E12" s="18" t="e">
        <f t="shared" si="1"/>
        <v>#REF!</v>
      </c>
      <c r="F12" s="18" t="e">
        <f t="shared" si="1"/>
        <v>#REF!</v>
      </c>
      <c r="G12" s="18" t="e">
        <f>H11</f>
        <v>#REF!</v>
      </c>
      <c r="H12" s="18" t="e">
        <f>TRUNC(C12*G12/100,0)</f>
        <v>#REF!</v>
      </c>
      <c r="I12" s="18"/>
      <c r="J12" s="18"/>
      <c r="K12" s="18"/>
      <c r="L12" s="18"/>
      <c r="M12" s="19"/>
      <c r="N12" s="9"/>
    </row>
    <row r="13" spans="1:14" ht="30" customHeight="1">
      <c r="A13" s="16" t="s">
        <v>317</v>
      </c>
      <c r="B13" s="504" t="e">
        <f>""&amp;N13&amp;"*16/12*1/8*25/20"</f>
        <v>#REF!</v>
      </c>
      <c r="C13" s="16">
        <v>1</v>
      </c>
      <c r="D13" s="17" t="s">
        <v>16</v>
      </c>
      <c r="E13" s="18" t="e">
        <f t="shared" si="1"/>
        <v>#REF!</v>
      </c>
      <c r="F13" s="18" t="e">
        <f t="shared" si="1"/>
        <v>#REF!</v>
      </c>
      <c r="G13" s="18"/>
      <c r="H13" s="18"/>
      <c r="I13" s="18" t="e">
        <f>INT(N13*16/12*1/8*25/20)</f>
        <v>#REF!</v>
      </c>
      <c r="J13" s="18" t="e">
        <f>TRUNC(C13*I13, 0)</f>
        <v>#REF!</v>
      </c>
      <c r="K13" s="18"/>
      <c r="L13" s="18"/>
      <c r="M13" s="19"/>
      <c r="N13" s="39" t="e">
        <f>VLOOKUP(A13,#REF!,2,FALSE)</f>
        <v>#REF!</v>
      </c>
    </row>
    <row r="14" spans="1:14" ht="30" customHeight="1">
      <c r="A14" s="16" t="s">
        <v>17</v>
      </c>
      <c r="B14" s="17"/>
      <c r="C14" s="16">
        <v>0.37080000000000002</v>
      </c>
      <c r="D14" s="17"/>
      <c r="E14" s="18">
        <f t="shared" si="1"/>
        <v>1418</v>
      </c>
      <c r="F14" s="18">
        <f t="shared" si="1"/>
        <v>525</v>
      </c>
      <c r="G14" s="18"/>
      <c r="H14" s="18"/>
      <c r="I14" s="18"/>
      <c r="J14" s="18"/>
      <c r="K14" s="537" t="str">
        <f>MID(A10,FIND("：",A10)+1,FIND(" 천원",A10)-(FIND("：",A10)+1))</f>
        <v>1,418</v>
      </c>
      <c r="L14" s="18">
        <f>TRUNC(C14*K14, 0)</f>
        <v>525</v>
      </c>
      <c r="M14" s="19"/>
      <c r="N14" s="9"/>
    </row>
    <row r="15" spans="1:14" ht="30" customHeight="1">
      <c r="A15" s="17" t="s">
        <v>46</v>
      </c>
      <c r="B15" s="17"/>
      <c r="C15" s="16"/>
      <c r="D15" s="17"/>
      <c r="E15" s="18"/>
      <c r="F15" s="18" t="e">
        <f>H15+J15+L15</f>
        <v>#REF!</v>
      </c>
      <c r="G15" s="18"/>
      <c r="H15" s="18" t="e">
        <f>INT(SUM(H11:H14))</f>
        <v>#REF!</v>
      </c>
      <c r="I15" s="18"/>
      <c r="J15" s="18" t="e">
        <f>INT(SUM(J11:J14))</f>
        <v>#REF!</v>
      </c>
      <c r="K15" s="18"/>
      <c r="L15" s="18">
        <f>INT(SUM(L11:L14))</f>
        <v>525</v>
      </c>
      <c r="M15" s="19"/>
      <c r="N15" s="9"/>
    </row>
    <row r="16" spans="1:14" ht="30" customHeight="1">
      <c r="A16" s="17"/>
      <c r="B16" s="17"/>
      <c r="C16" s="16"/>
      <c r="D16" s="17"/>
      <c r="E16" s="18"/>
      <c r="F16" s="18"/>
      <c r="G16" s="18"/>
      <c r="H16" s="18"/>
      <c r="I16" s="18"/>
      <c r="J16" s="18"/>
      <c r="K16" s="18"/>
      <c r="L16" s="18"/>
      <c r="M16" s="19"/>
      <c r="N16" s="9"/>
    </row>
    <row r="17" spans="1:14" ht="30" customHeight="1">
      <c r="A17" s="176"/>
      <c r="B17" s="176"/>
      <c r="C17" s="15"/>
      <c r="D17" s="176"/>
      <c r="E17" s="177"/>
      <c r="F17" s="177"/>
      <c r="G17" s="177"/>
      <c r="H17" s="177"/>
      <c r="I17" s="177"/>
      <c r="J17" s="177"/>
      <c r="K17" s="177"/>
      <c r="L17" s="177"/>
      <c r="M17" s="178"/>
      <c r="N17" s="9"/>
    </row>
    <row r="18" spans="1:14" ht="30" customHeight="1">
      <c r="A18" s="176"/>
      <c r="B18" s="176"/>
      <c r="C18" s="15"/>
      <c r="D18" s="176"/>
      <c r="E18" s="177"/>
      <c r="F18" s="177"/>
      <c r="G18" s="177"/>
      <c r="H18" s="177"/>
      <c r="I18" s="177"/>
      <c r="J18" s="177"/>
      <c r="K18" s="177"/>
      <c r="L18" s="177"/>
      <c r="M18" s="178"/>
      <c r="N18" s="9"/>
    </row>
    <row r="19" spans="1:14" ht="30" customHeight="1">
      <c r="A19" s="176"/>
      <c r="B19" s="176"/>
      <c r="C19" s="15"/>
      <c r="D19" s="176"/>
      <c r="E19" s="177"/>
      <c r="F19" s="177"/>
      <c r="G19" s="177"/>
      <c r="H19" s="177"/>
      <c r="I19" s="177"/>
      <c r="J19" s="177"/>
      <c r="K19" s="177"/>
      <c r="L19" s="177"/>
      <c r="M19" s="178"/>
      <c r="N19" s="9"/>
    </row>
    <row r="20" spans="1:14" ht="30" customHeight="1">
      <c r="A20" s="176"/>
      <c r="B20" s="176"/>
      <c r="C20" s="15"/>
      <c r="D20" s="176"/>
      <c r="E20" s="177"/>
      <c r="F20" s="177"/>
      <c r="G20" s="177"/>
      <c r="H20" s="177"/>
      <c r="I20" s="177"/>
      <c r="J20" s="177"/>
      <c r="K20" s="177"/>
      <c r="L20" s="177"/>
      <c r="M20" s="178"/>
      <c r="N20" s="9"/>
    </row>
    <row r="21" spans="1:14" ht="30" customHeight="1">
      <c r="A21" s="335" t="s">
        <v>648</v>
      </c>
      <c r="B21" s="17"/>
      <c r="C21" s="16"/>
      <c r="D21" s="17"/>
      <c r="E21" s="18"/>
      <c r="F21" s="18"/>
      <c r="G21" s="18"/>
      <c r="H21" s="18"/>
      <c r="I21" s="18"/>
      <c r="J21" s="18"/>
      <c r="K21" s="18"/>
      <c r="L21" s="18"/>
      <c r="M21" s="19"/>
      <c r="N21" s="9"/>
    </row>
    <row r="22" spans="1:14" ht="30" customHeight="1">
      <c r="A22" s="16" t="s">
        <v>319</v>
      </c>
      <c r="B22" s="17" t="s">
        <v>18</v>
      </c>
      <c r="C22" s="16">
        <v>1</v>
      </c>
      <c r="D22" s="17" t="s">
        <v>13</v>
      </c>
      <c r="E22" s="18" t="e">
        <f t="shared" ref="E22:F25" si="2">G22+I22+K22</f>
        <v>#REF!</v>
      </c>
      <c r="F22" s="18" t="e">
        <f t="shared" si="2"/>
        <v>#REF!</v>
      </c>
      <c r="G22" s="18" t="e">
        <f>VLOOKUP(A22,#REF!,12,FALSE)</f>
        <v>#REF!</v>
      </c>
      <c r="H22" s="18" t="e">
        <f>TRUNC(C22*G22, 0)</f>
        <v>#REF!</v>
      </c>
      <c r="I22" s="18"/>
      <c r="J22" s="18"/>
      <c r="K22" s="18"/>
      <c r="L22" s="18"/>
      <c r="M22" s="19"/>
      <c r="N22" s="9"/>
    </row>
    <row r="23" spans="1:14" ht="30" customHeight="1">
      <c r="A23" s="16" t="s">
        <v>14</v>
      </c>
      <c r="B23" s="17" t="s">
        <v>15</v>
      </c>
      <c r="C23" s="16">
        <v>20</v>
      </c>
      <c r="D23" s="17" t="s">
        <v>36</v>
      </c>
      <c r="E23" s="18" t="e">
        <f t="shared" si="2"/>
        <v>#REF!</v>
      </c>
      <c r="F23" s="18" t="e">
        <f t="shared" si="2"/>
        <v>#REF!</v>
      </c>
      <c r="G23" s="18" t="e">
        <f>H22</f>
        <v>#REF!</v>
      </c>
      <c r="H23" s="18" t="e">
        <f>TRUNC(C23*G23/100, 0)</f>
        <v>#REF!</v>
      </c>
      <c r="I23" s="18"/>
      <c r="J23" s="18"/>
      <c r="K23" s="18"/>
      <c r="L23" s="18"/>
      <c r="M23" s="19"/>
      <c r="N23" s="9"/>
    </row>
    <row r="24" spans="1:14" ht="30" customHeight="1">
      <c r="A24" s="538" t="s">
        <v>317</v>
      </c>
      <c r="B24" s="504" t="e">
        <f>""&amp;N24&amp;"*16/12*1/8*25/20"</f>
        <v>#REF!</v>
      </c>
      <c r="C24" s="16">
        <v>1</v>
      </c>
      <c r="D24" s="17" t="s">
        <v>42</v>
      </c>
      <c r="E24" s="18" t="e">
        <f t="shared" si="2"/>
        <v>#REF!</v>
      </c>
      <c r="F24" s="18" t="e">
        <f t="shared" si="2"/>
        <v>#REF!</v>
      </c>
      <c r="G24" s="18"/>
      <c r="H24" s="18"/>
      <c r="I24" s="18" t="e">
        <f>INT(N24*16/12*1/8*25/20)</f>
        <v>#REF!</v>
      </c>
      <c r="J24" s="18" t="e">
        <f>TRUNC(C24*I24, 0)</f>
        <v>#REF!</v>
      </c>
      <c r="K24" s="18"/>
      <c r="L24" s="18"/>
      <c r="M24" s="19"/>
      <c r="N24" s="39" t="e">
        <f>VLOOKUP(A24,#REF!,2,FALSE)</f>
        <v>#REF!</v>
      </c>
    </row>
    <row r="25" spans="1:14" ht="30" customHeight="1">
      <c r="A25" s="16" t="s">
        <v>649</v>
      </c>
      <c r="B25" s="17"/>
      <c r="C25" s="16">
        <v>0.37080000000000002</v>
      </c>
      <c r="D25" s="17"/>
      <c r="E25" s="18">
        <f t="shared" si="2"/>
        <v>1673</v>
      </c>
      <c r="F25" s="18">
        <f t="shared" si="2"/>
        <v>620</v>
      </c>
      <c r="G25" s="18"/>
      <c r="H25" s="18"/>
      <c r="I25" s="18"/>
      <c r="J25" s="18"/>
      <c r="K25" s="537" t="str">
        <f>MID(A21,FIND("：",A21)+1,FIND(" 천원",A21)-(FIND("：",A21)+1))</f>
        <v>1,673</v>
      </c>
      <c r="L25" s="18">
        <f>TRUNC(C25*K25, 0)</f>
        <v>620</v>
      </c>
      <c r="M25" s="19"/>
      <c r="N25" s="9"/>
    </row>
    <row r="26" spans="1:14" ht="30" customHeight="1">
      <c r="A26" s="17" t="s">
        <v>53</v>
      </c>
      <c r="B26" s="17"/>
      <c r="C26" s="16"/>
      <c r="D26" s="17"/>
      <c r="E26" s="18"/>
      <c r="F26" s="18" t="e">
        <f>H26+J26+L26</f>
        <v>#REF!</v>
      </c>
      <c r="G26" s="18"/>
      <c r="H26" s="18" t="e">
        <f>ROUNDDOWN(SUM(H22:H25),0)</f>
        <v>#REF!</v>
      </c>
      <c r="I26" s="18"/>
      <c r="J26" s="18" t="e">
        <f>ROUNDDOWN(SUM(J22:J25),0)</f>
        <v>#REF!</v>
      </c>
      <c r="K26" s="18"/>
      <c r="L26" s="18">
        <f>ROUNDDOWN(SUM(L22:L25),0)</f>
        <v>620</v>
      </c>
      <c r="M26" s="19"/>
      <c r="N26" s="9"/>
    </row>
    <row r="27" spans="1:14" ht="30" customHeight="1">
      <c r="A27" s="335"/>
      <c r="B27" s="17"/>
      <c r="C27" s="16"/>
      <c r="D27" s="17"/>
      <c r="E27" s="18"/>
      <c r="F27" s="18"/>
      <c r="G27" s="18"/>
      <c r="H27" s="18"/>
      <c r="I27" s="18"/>
      <c r="J27" s="18"/>
      <c r="K27" s="18"/>
      <c r="L27" s="18"/>
      <c r="M27" s="19"/>
      <c r="N27" s="9"/>
    </row>
    <row r="28" spans="1:14" ht="30" customHeight="1">
      <c r="A28" s="335" t="s">
        <v>650</v>
      </c>
      <c r="B28" s="17"/>
      <c r="C28" s="16"/>
      <c r="D28" s="17"/>
      <c r="E28" s="18"/>
      <c r="F28" s="18"/>
      <c r="G28" s="18"/>
      <c r="H28" s="18"/>
      <c r="I28" s="18"/>
      <c r="J28" s="18"/>
      <c r="K28" s="18"/>
      <c r="L28" s="18"/>
      <c r="M28" s="19"/>
      <c r="N28" s="9"/>
    </row>
    <row r="29" spans="1:14" ht="30" customHeight="1">
      <c r="A29" s="16" t="s">
        <v>319</v>
      </c>
      <c r="B29" s="17" t="s">
        <v>18</v>
      </c>
      <c r="C29" s="16">
        <v>5.6</v>
      </c>
      <c r="D29" s="17" t="s">
        <v>13</v>
      </c>
      <c r="E29" s="18" t="e">
        <f t="shared" ref="E29:F32" si="3">G29+I29+K29</f>
        <v>#REF!</v>
      </c>
      <c r="F29" s="18" t="e">
        <f t="shared" si="3"/>
        <v>#REF!</v>
      </c>
      <c r="G29" s="18" t="e">
        <f>VLOOKUP(A29,#REF!,12,FALSE)</f>
        <v>#REF!</v>
      </c>
      <c r="H29" s="18" t="e">
        <f>TRUNC(C29*G29, 0)</f>
        <v>#REF!</v>
      </c>
      <c r="I29" s="18"/>
      <c r="J29" s="18"/>
      <c r="K29" s="18"/>
      <c r="L29" s="18"/>
      <c r="M29" s="19"/>
      <c r="N29" s="9"/>
    </row>
    <row r="30" spans="1:14" ht="30" customHeight="1">
      <c r="A30" s="16" t="s">
        <v>14</v>
      </c>
      <c r="B30" s="17" t="s">
        <v>15</v>
      </c>
      <c r="C30" s="16">
        <v>20</v>
      </c>
      <c r="D30" s="17" t="s">
        <v>36</v>
      </c>
      <c r="E30" s="18" t="e">
        <f t="shared" si="3"/>
        <v>#REF!</v>
      </c>
      <c r="F30" s="18" t="e">
        <f t="shared" si="3"/>
        <v>#REF!</v>
      </c>
      <c r="G30" s="18" t="e">
        <f>H29</f>
        <v>#REF!</v>
      </c>
      <c r="H30" s="18" t="e">
        <f>TRUNC(C30*G30/100, 0)</f>
        <v>#REF!</v>
      </c>
      <c r="I30" s="18"/>
      <c r="J30" s="18"/>
      <c r="K30" s="18"/>
      <c r="L30" s="18"/>
      <c r="M30" s="19"/>
      <c r="N30" s="9"/>
    </row>
    <row r="31" spans="1:14" ht="30" customHeight="1">
      <c r="A31" s="538" t="s">
        <v>317</v>
      </c>
      <c r="B31" s="504" t="e">
        <f>""&amp;N31&amp;"*16/12*1/8*25/20"</f>
        <v>#REF!</v>
      </c>
      <c r="C31" s="16">
        <v>1</v>
      </c>
      <c r="D31" s="17" t="s">
        <v>42</v>
      </c>
      <c r="E31" s="18" t="e">
        <f t="shared" si="3"/>
        <v>#REF!</v>
      </c>
      <c r="F31" s="18" t="e">
        <f t="shared" si="3"/>
        <v>#REF!</v>
      </c>
      <c r="G31" s="18"/>
      <c r="H31" s="18"/>
      <c r="I31" s="18" t="e">
        <f>INT(N31*16/12*1/8*25/20)</f>
        <v>#REF!</v>
      </c>
      <c r="J31" s="18" t="e">
        <f>TRUNC(C31*I31, 0)</f>
        <v>#REF!</v>
      </c>
      <c r="K31" s="18"/>
      <c r="L31" s="18"/>
      <c r="M31" s="19"/>
      <c r="N31" s="39" t="e">
        <f>VLOOKUP(A31,#REF!,2,FALSE)</f>
        <v>#REF!</v>
      </c>
    </row>
    <row r="32" spans="1:14" ht="30" customHeight="1">
      <c r="A32" s="16" t="s">
        <v>649</v>
      </c>
      <c r="B32" s="17"/>
      <c r="C32" s="16">
        <v>0.63539999999999996</v>
      </c>
      <c r="D32" s="17"/>
      <c r="E32" s="18">
        <f t="shared" si="3"/>
        <v>3249</v>
      </c>
      <c r="F32" s="18">
        <f t="shared" si="3"/>
        <v>2064</v>
      </c>
      <c r="G32" s="18"/>
      <c r="H32" s="18"/>
      <c r="I32" s="18"/>
      <c r="J32" s="18"/>
      <c r="K32" s="537" t="str">
        <f>MID(A28,FIND("：",A28)+1,FIND(" 천원",A28)-(FIND("：",A28)+1))</f>
        <v>3,249</v>
      </c>
      <c r="L32" s="18">
        <f>TRUNC(C32*K32, 0)</f>
        <v>2064</v>
      </c>
      <c r="M32" s="19"/>
      <c r="N32" s="9"/>
    </row>
    <row r="33" spans="1:14" ht="30" customHeight="1">
      <c r="A33" s="17" t="s">
        <v>53</v>
      </c>
      <c r="B33" s="17"/>
      <c r="C33" s="16"/>
      <c r="D33" s="17"/>
      <c r="E33" s="18"/>
      <c r="F33" s="18" t="e">
        <f>H33+J33+L33</f>
        <v>#REF!</v>
      </c>
      <c r="G33" s="18"/>
      <c r="H33" s="18" t="e">
        <f>ROUNDDOWN(SUM(H29:H32),0)</f>
        <v>#REF!</v>
      </c>
      <c r="I33" s="18"/>
      <c r="J33" s="18" t="e">
        <f>ROUNDDOWN(SUM(J29:J32),0)</f>
        <v>#REF!</v>
      </c>
      <c r="K33" s="18"/>
      <c r="L33" s="18">
        <f>ROUNDDOWN(SUM(L29:L32),0)</f>
        <v>2064</v>
      </c>
      <c r="M33" s="19"/>
      <c r="N33" s="9"/>
    </row>
    <row r="34" spans="1:14" ht="30" customHeight="1">
      <c r="A34" s="17"/>
      <c r="B34" s="17"/>
      <c r="C34" s="16"/>
      <c r="D34" s="17"/>
      <c r="E34" s="18"/>
      <c r="F34" s="18"/>
      <c r="G34" s="18"/>
      <c r="H34" s="18"/>
      <c r="I34" s="18"/>
      <c r="J34" s="18"/>
      <c r="K34" s="18"/>
      <c r="L34" s="18"/>
      <c r="M34" s="19"/>
      <c r="N34" s="9"/>
    </row>
    <row r="35" spans="1:14" ht="30" customHeight="1">
      <c r="A35" s="539" t="s">
        <v>651</v>
      </c>
      <c r="B35" s="540"/>
      <c r="C35" s="540"/>
      <c r="D35" s="540"/>
      <c r="E35" s="540"/>
      <c r="F35" s="540"/>
      <c r="G35" s="540"/>
      <c r="H35" s="540"/>
      <c r="I35" s="541"/>
      <c r="J35" s="542"/>
      <c r="K35" s="541"/>
      <c r="L35" s="542"/>
      <c r="M35" s="16"/>
      <c r="N35" s="9"/>
    </row>
    <row r="36" spans="1:14" ht="30" customHeight="1">
      <c r="A36" s="16" t="s">
        <v>17</v>
      </c>
      <c r="B36" s="17"/>
      <c r="C36" s="16">
        <v>0.66010000000000002</v>
      </c>
      <c r="D36" s="17"/>
      <c r="E36" s="18">
        <f>G36+I36+K36</f>
        <v>17289</v>
      </c>
      <c r="F36" s="18">
        <f>H36+J36+L36</f>
        <v>11412</v>
      </c>
      <c r="G36" s="18"/>
      <c r="H36" s="18"/>
      <c r="I36" s="18"/>
      <c r="J36" s="18"/>
      <c r="K36" s="537" t="str">
        <f>MID(A35,FIND("：",A35)+1,FIND(" 천원",A35)-(FIND("：",A35)+1))</f>
        <v>17,289</v>
      </c>
      <c r="L36" s="18">
        <f>INT(C36*K36)</f>
        <v>11412</v>
      </c>
      <c r="M36" s="19"/>
      <c r="N36" s="9"/>
    </row>
    <row r="37" spans="1:14" ht="30" customHeight="1">
      <c r="A37" s="17" t="s">
        <v>46</v>
      </c>
      <c r="B37" s="17"/>
      <c r="C37" s="16"/>
      <c r="D37" s="17"/>
      <c r="E37" s="18"/>
      <c r="F37" s="18">
        <f>H37+J37+L37</f>
        <v>11412</v>
      </c>
      <c r="G37" s="18"/>
      <c r="H37" s="18">
        <f>INT(SUM(H36:H36))</f>
        <v>0</v>
      </c>
      <c r="I37" s="18"/>
      <c r="J37" s="18">
        <f>INT(SUM(J36:J36))</f>
        <v>0</v>
      </c>
      <c r="K37" s="18"/>
      <c r="L37" s="18">
        <f>INT(SUM(L36:L36))</f>
        <v>11412</v>
      </c>
      <c r="M37" s="19"/>
      <c r="N37" s="9"/>
    </row>
    <row r="38" spans="1:14" ht="30" customHeight="1">
      <c r="A38" s="17"/>
      <c r="B38" s="17"/>
      <c r="C38" s="16"/>
      <c r="D38" s="17"/>
      <c r="E38" s="18"/>
      <c r="F38" s="18"/>
      <c r="G38" s="18"/>
      <c r="H38" s="18"/>
      <c r="I38" s="18"/>
      <c r="J38" s="18"/>
      <c r="K38" s="18"/>
      <c r="L38" s="18"/>
      <c r="M38" s="19"/>
    </row>
    <row r="39" spans="1:14" ht="30" customHeight="1">
      <c r="A39" s="335" t="s">
        <v>652</v>
      </c>
      <c r="B39" s="17"/>
      <c r="C39" s="16"/>
      <c r="D39" s="17"/>
      <c r="E39" s="18"/>
      <c r="F39" s="18"/>
      <c r="G39" s="18"/>
      <c r="H39" s="18"/>
      <c r="I39" s="18"/>
      <c r="J39" s="18"/>
      <c r="K39" s="18"/>
      <c r="L39" s="18"/>
      <c r="M39" s="19"/>
      <c r="N39" s="9"/>
    </row>
    <row r="40" spans="1:14" ht="30" customHeight="1">
      <c r="A40" s="16" t="s">
        <v>316</v>
      </c>
      <c r="B40" s="17" t="s">
        <v>12</v>
      </c>
      <c r="C40" s="16">
        <v>23</v>
      </c>
      <c r="D40" s="17" t="s">
        <v>13</v>
      </c>
      <c r="E40" s="18" t="e">
        <f t="shared" ref="E40:F44" si="4">G40+I40+K40</f>
        <v>#REF!</v>
      </c>
      <c r="F40" s="18" t="e">
        <f t="shared" si="4"/>
        <v>#REF!</v>
      </c>
      <c r="G40" s="18" t="e">
        <f>VLOOKUP(A40,#REF!,12,FALSE)</f>
        <v>#REF!</v>
      </c>
      <c r="H40" s="18" t="e">
        <f>TRUNC(C40*G40, 0)</f>
        <v>#REF!</v>
      </c>
      <c r="I40" s="18"/>
      <c r="J40" s="18"/>
      <c r="K40" s="18"/>
      <c r="L40" s="18"/>
      <c r="M40" s="19"/>
      <c r="N40" s="9"/>
    </row>
    <row r="41" spans="1:14" ht="30" customHeight="1">
      <c r="A41" s="16" t="s">
        <v>14</v>
      </c>
      <c r="B41" s="17" t="s">
        <v>15</v>
      </c>
      <c r="C41" s="16">
        <v>38</v>
      </c>
      <c r="D41" s="17" t="s">
        <v>36</v>
      </c>
      <c r="E41" s="18" t="e">
        <f t="shared" si="4"/>
        <v>#REF!</v>
      </c>
      <c r="F41" s="18" t="e">
        <f t="shared" si="4"/>
        <v>#REF!</v>
      </c>
      <c r="G41" s="18" t="e">
        <f>H40</f>
        <v>#REF!</v>
      </c>
      <c r="H41" s="18" t="e">
        <f>TRUNC(C41*G41/100, 0)</f>
        <v>#REF!</v>
      </c>
      <c r="I41" s="18"/>
      <c r="J41" s="18"/>
      <c r="K41" s="18"/>
      <c r="L41" s="18"/>
      <c r="M41" s="19"/>
      <c r="N41" s="9"/>
    </row>
    <row r="42" spans="1:14" ht="30" customHeight="1">
      <c r="A42" s="16" t="s">
        <v>105</v>
      </c>
      <c r="B42" s="504" t="e">
        <f>""&amp;N42&amp;"*16/12*1/8*25/20"</f>
        <v>#REF!</v>
      </c>
      <c r="C42" s="16">
        <v>1</v>
      </c>
      <c r="D42" s="17" t="s">
        <v>16</v>
      </c>
      <c r="E42" s="18" t="e">
        <f t="shared" si="4"/>
        <v>#REF!</v>
      </c>
      <c r="F42" s="18" t="e">
        <f t="shared" si="4"/>
        <v>#REF!</v>
      </c>
      <c r="G42" s="18"/>
      <c r="H42" s="18"/>
      <c r="I42" s="18" t="e">
        <f>INT(N42*16/12*1/8*25/20)</f>
        <v>#REF!</v>
      </c>
      <c r="J42" s="18" t="e">
        <f>TRUNC(C42*I42, 0)</f>
        <v>#REF!</v>
      </c>
      <c r="K42" s="18"/>
      <c r="L42" s="18"/>
      <c r="M42" s="19"/>
      <c r="N42" s="39" t="e">
        <f>VLOOKUP(A42,#REF!,2,FALSE)</f>
        <v>#REF!</v>
      </c>
    </row>
    <row r="43" spans="1:14" ht="30" customHeight="1">
      <c r="A43" s="16" t="s">
        <v>17</v>
      </c>
      <c r="B43" s="17"/>
      <c r="C43" s="16">
        <v>0.22289999999999999</v>
      </c>
      <c r="D43" s="17"/>
      <c r="E43" s="18">
        <f t="shared" si="4"/>
        <v>147825</v>
      </c>
      <c r="F43" s="18">
        <f t="shared" si="4"/>
        <v>32950</v>
      </c>
      <c r="G43" s="18"/>
      <c r="H43" s="18"/>
      <c r="I43" s="18"/>
      <c r="J43" s="18"/>
      <c r="K43" s="537" t="str">
        <f>MID(A39,FIND("：",A39)+1,FIND(" 천원",A39)-(FIND("：",A39)+1))</f>
        <v>147,825</v>
      </c>
      <c r="L43" s="18">
        <f>TRUNC(C43*K43, 0)</f>
        <v>32950</v>
      </c>
      <c r="M43" s="19"/>
      <c r="N43" s="9"/>
    </row>
    <row r="44" spans="1:14" ht="30" customHeight="1">
      <c r="A44" s="16" t="s">
        <v>653</v>
      </c>
      <c r="B44" s="17" t="s">
        <v>654</v>
      </c>
      <c r="C44" s="16">
        <v>1</v>
      </c>
      <c r="D44" s="17" t="s">
        <v>655</v>
      </c>
      <c r="E44" s="18">
        <f t="shared" si="4"/>
        <v>508</v>
      </c>
      <c r="F44" s="18">
        <f t="shared" si="4"/>
        <v>508</v>
      </c>
      <c r="G44" s="18"/>
      <c r="H44" s="18"/>
      <c r="I44" s="18"/>
      <c r="J44" s="18"/>
      <c r="K44" s="543">
        <v>508</v>
      </c>
      <c r="L44" s="18">
        <f>TRUNC(C44*K44, 0)</f>
        <v>508</v>
      </c>
      <c r="M44" s="19"/>
      <c r="N44" s="9"/>
    </row>
    <row r="45" spans="1:14" ht="30" customHeight="1">
      <c r="A45" s="17" t="s">
        <v>53</v>
      </c>
      <c r="B45" s="17"/>
      <c r="C45" s="16"/>
      <c r="D45" s="17"/>
      <c r="E45" s="18"/>
      <c r="F45" s="18" t="e">
        <f>H45+J45+L45</f>
        <v>#REF!</v>
      </c>
      <c r="G45" s="18"/>
      <c r="H45" s="18" t="e">
        <f>ROUNDDOWN(SUM(H40:H44),0)</f>
        <v>#REF!</v>
      </c>
      <c r="I45" s="18"/>
      <c r="J45" s="18" t="e">
        <f>ROUNDDOWN(SUM(J40:J44),0)</f>
        <v>#REF!</v>
      </c>
      <c r="K45" s="18"/>
      <c r="L45" s="18">
        <f>ROUNDDOWN(SUM(L40:L44),0)</f>
        <v>33458</v>
      </c>
      <c r="M45" s="19"/>
      <c r="N45" s="9"/>
    </row>
    <row r="46" spans="1:14" ht="30" customHeight="1">
      <c r="A46" s="17"/>
      <c r="B46" s="17"/>
      <c r="C46" s="16"/>
      <c r="D46" s="17"/>
      <c r="E46" s="18"/>
      <c r="F46" s="18"/>
      <c r="G46" s="18"/>
      <c r="H46" s="18"/>
      <c r="I46" s="18"/>
      <c r="J46" s="18"/>
      <c r="K46" s="18"/>
      <c r="L46" s="18"/>
      <c r="M46" s="19"/>
      <c r="N46" s="9"/>
    </row>
    <row r="47" spans="1:14" ht="30" customHeight="1">
      <c r="A47" s="335" t="s">
        <v>656</v>
      </c>
      <c r="B47" s="17"/>
      <c r="C47" s="16"/>
      <c r="D47" s="17"/>
      <c r="E47" s="18"/>
      <c r="F47" s="18"/>
      <c r="G47" s="18"/>
      <c r="H47" s="18"/>
      <c r="I47" s="18"/>
      <c r="J47" s="18"/>
      <c r="K47" s="18"/>
      <c r="L47" s="18"/>
      <c r="M47" s="19"/>
      <c r="N47" s="9"/>
    </row>
    <row r="48" spans="1:14" ht="30" customHeight="1">
      <c r="A48" s="16" t="s">
        <v>316</v>
      </c>
      <c r="B48" s="17" t="s">
        <v>12</v>
      </c>
      <c r="C48" s="16">
        <v>12.9</v>
      </c>
      <c r="D48" s="17" t="s">
        <v>13</v>
      </c>
      <c r="E48" s="18" t="e">
        <f t="shared" ref="E48:F51" si="5">G48+I48+K48</f>
        <v>#REF!</v>
      </c>
      <c r="F48" s="18" t="e">
        <f t="shared" si="5"/>
        <v>#REF!</v>
      </c>
      <c r="G48" s="18" t="e">
        <f>VLOOKUP(A48,#REF!,12,FALSE)</f>
        <v>#REF!</v>
      </c>
      <c r="H48" s="18" t="e">
        <f>TRUNC(C48*G48, 0)</f>
        <v>#REF!</v>
      </c>
      <c r="I48" s="18"/>
      <c r="J48" s="18"/>
      <c r="K48" s="18"/>
      <c r="L48" s="18"/>
      <c r="M48" s="19"/>
      <c r="N48" s="9"/>
    </row>
    <row r="49" spans="1:14" ht="30" customHeight="1">
      <c r="A49" s="538" t="s">
        <v>14</v>
      </c>
      <c r="B49" s="17" t="s">
        <v>15</v>
      </c>
      <c r="C49" s="16">
        <v>30</v>
      </c>
      <c r="D49" s="17" t="s">
        <v>36</v>
      </c>
      <c r="E49" s="18" t="e">
        <f t="shared" si="5"/>
        <v>#REF!</v>
      </c>
      <c r="F49" s="18" t="e">
        <f t="shared" si="5"/>
        <v>#REF!</v>
      </c>
      <c r="G49" s="18" t="e">
        <f>H48</f>
        <v>#REF!</v>
      </c>
      <c r="H49" s="18" t="e">
        <f>TRUNC(C49*G49/100, 0)</f>
        <v>#REF!</v>
      </c>
      <c r="I49" s="18"/>
      <c r="J49" s="18"/>
      <c r="K49" s="18"/>
      <c r="L49" s="18"/>
      <c r="M49" s="19"/>
      <c r="N49" s="9"/>
    </row>
    <row r="50" spans="1:14" ht="30" customHeight="1">
      <c r="A50" s="16" t="s">
        <v>329</v>
      </c>
      <c r="B50" s="504" t="e">
        <f>""&amp;N50&amp;"*16/12*1/8*25/20"</f>
        <v>#REF!</v>
      </c>
      <c r="C50" s="16">
        <v>1</v>
      </c>
      <c r="D50" s="17" t="s">
        <v>16</v>
      </c>
      <c r="E50" s="18" t="e">
        <f t="shared" si="5"/>
        <v>#REF!</v>
      </c>
      <c r="F50" s="18" t="e">
        <f t="shared" si="5"/>
        <v>#REF!</v>
      </c>
      <c r="G50" s="18"/>
      <c r="H50" s="18"/>
      <c r="I50" s="18" t="e">
        <f>INT(N50*16/12*1/8*25/20)</f>
        <v>#REF!</v>
      </c>
      <c r="J50" s="18" t="e">
        <f>TRUNC(C50*I50, 0)</f>
        <v>#REF!</v>
      </c>
      <c r="K50" s="18"/>
      <c r="L50" s="18"/>
      <c r="M50" s="19"/>
      <c r="N50" s="39" t="e">
        <f>VLOOKUP(A50,#REF!,2,FALSE)</f>
        <v>#REF!</v>
      </c>
    </row>
    <row r="51" spans="1:14" ht="30" customHeight="1">
      <c r="A51" s="538" t="s">
        <v>17</v>
      </c>
      <c r="B51" s="17"/>
      <c r="C51" s="16">
        <v>0.21129999999999999</v>
      </c>
      <c r="D51" s="17"/>
      <c r="E51" s="18">
        <f t="shared" si="5"/>
        <v>90649</v>
      </c>
      <c r="F51" s="18">
        <f t="shared" si="5"/>
        <v>19154</v>
      </c>
      <c r="G51" s="18"/>
      <c r="H51" s="18"/>
      <c r="I51" s="18"/>
      <c r="J51" s="18"/>
      <c r="K51" s="537" t="str">
        <f>MID(A47,FIND("：",A47)+1,FIND(" 천원",A47)-(FIND("：",A47)+1))</f>
        <v>90,649</v>
      </c>
      <c r="L51" s="18">
        <f>TRUNC(C51*K51, 0)</f>
        <v>19154</v>
      </c>
      <c r="M51" s="19"/>
      <c r="N51" s="9"/>
    </row>
    <row r="52" spans="1:14" ht="30" customHeight="1">
      <c r="A52" s="17" t="s">
        <v>53</v>
      </c>
      <c r="B52" s="17"/>
      <c r="C52" s="16"/>
      <c r="D52" s="17"/>
      <c r="E52" s="18"/>
      <c r="F52" s="18" t="e">
        <f>H52+J52+L52</f>
        <v>#REF!</v>
      </c>
      <c r="G52" s="18"/>
      <c r="H52" s="18" t="e">
        <f>ROUNDDOWN(SUM(H48:H51),0)</f>
        <v>#REF!</v>
      </c>
      <c r="I52" s="18"/>
      <c r="J52" s="18" t="e">
        <f>ROUNDDOWN(SUM(J48:J51),0)</f>
        <v>#REF!</v>
      </c>
      <c r="K52" s="18"/>
      <c r="L52" s="18">
        <f>ROUNDDOWN(SUM(L48:L51),0)</f>
        <v>19154</v>
      </c>
      <c r="M52" s="19"/>
      <c r="N52" s="9"/>
    </row>
    <row r="53" spans="1:14" ht="30" customHeight="1">
      <c r="A53" s="17"/>
      <c r="B53" s="17"/>
      <c r="C53" s="16"/>
      <c r="D53" s="17"/>
      <c r="E53" s="18"/>
      <c r="F53" s="18"/>
      <c r="G53" s="18"/>
      <c r="H53" s="18"/>
      <c r="I53" s="18"/>
      <c r="J53" s="18"/>
      <c r="K53" s="18"/>
      <c r="L53" s="18"/>
      <c r="M53" s="19"/>
      <c r="N53" s="9"/>
    </row>
    <row r="54" spans="1:14" ht="30" customHeight="1">
      <c r="A54" s="17"/>
      <c r="B54" s="17"/>
      <c r="C54" s="16"/>
      <c r="D54" s="17"/>
      <c r="E54" s="18"/>
      <c r="F54" s="18"/>
      <c r="G54" s="18"/>
      <c r="H54" s="18"/>
      <c r="I54" s="18"/>
      <c r="J54" s="18"/>
      <c r="K54" s="18"/>
      <c r="L54" s="18"/>
      <c r="M54" s="19"/>
      <c r="N54" s="9"/>
    </row>
    <row r="55" spans="1:14" ht="30" customHeight="1">
      <c r="A55" s="17"/>
      <c r="B55" s="17"/>
      <c r="C55" s="16"/>
      <c r="D55" s="17"/>
      <c r="E55" s="18"/>
      <c r="F55" s="18"/>
      <c r="G55" s="18"/>
      <c r="H55" s="18"/>
      <c r="I55" s="18"/>
      <c r="J55" s="18"/>
      <c r="K55" s="18"/>
      <c r="L55" s="18"/>
      <c r="M55" s="19"/>
      <c r="N55" s="9"/>
    </row>
    <row r="56" spans="1:14" ht="30" customHeight="1">
      <c r="A56" s="17"/>
      <c r="B56" s="17"/>
      <c r="C56" s="16"/>
      <c r="D56" s="17"/>
      <c r="E56" s="18"/>
      <c r="F56" s="18"/>
      <c r="G56" s="18"/>
      <c r="H56" s="18"/>
      <c r="I56" s="18"/>
      <c r="J56" s="18"/>
      <c r="K56" s="18"/>
      <c r="L56" s="18"/>
      <c r="M56" s="19"/>
      <c r="N56" s="9"/>
    </row>
    <row r="57" spans="1:14" ht="30" customHeight="1">
      <c r="A57" s="335" t="s">
        <v>657</v>
      </c>
      <c r="B57" s="17"/>
      <c r="C57" s="16"/>
      <c r="D57" s="17"/>
      <c r="E57" s="18"/>
      <c r="F57" s="18"/>
      <c r="G57" s="18"/>
      <c r="H57" s="18"/>
      <c r="I57" s="18"/>
      <c r="J57" s="18"/>
      <c r="K57" s="18"/>
      <c r="L57" s="18"/>
      <c r="M57" s="19"/>
      <c r="N57" s="9"/>
    </row>
    <row r="58" spans="1:14" ht="30" customHeight="1">
      <c r="A58" s="16" t="s">
        <v>319</v>
      </c>
      <c r="B58" s="17" t="s">
        <v>18</v>
      </c>
      <c r="C58" s="16">
        <v>1.2</v>
      </c>
      <c r="D58" s="17" t="s">
        <v>13</v>
      </c>
      <c r="E58" s="18" t="e">
        <f t="shared" ref="E58:F61" si="6">G58+I58+K58</f>
        <v>#REF!</v>
      </c>
      <c r="F58" s="18" t="e">
        <f t="shared" si="6"/>
        <v>#REF!</v>
      </c>
      <c r="G58" s="18" t="e">
        <f>VLOOKUP(A58,#REF!,12,FALSE)</f>
        <v>#REF!</v>
      </c>
      <c r="H58" s="18" t="e">
        <f>TRUNC(C58*G58, 0)</f>
        <v>#REF!</v>
      </c>
      <c r="I58" s="18"/>
      <c r="J58" s="18"/>
      <c r="K58" s="18"/>
      <c r="L58" s="18"/>
      <c r="M58" s="19"/>
      <c r="N58" s="9"/>
    </row>
    <row r="59" spans="1:14" ht="30" customHeight="1">
      <c r="A59" s="16" t="s">
        <v>14</v>
      </c>
      <c r="B59" s="17" t="s">
        <v>15</v>
      </c>
      <c r="C59" s="16">
        <v>6</v>
      </c>
      <c r="D59" s="17" t="s">
        <v>36</v>
      </c>
      <c r="E59" s="18" t="e">
        <f t="shared" si="6"/>
        <v>#REF!</v>
      </c>
      <c r="F59" s="18" t="e">
        <f t="shared" si="6"/>
        <v>#REF!</v>
      </c>
      <c r="G59" s="18" t="e">
        <f>H58</f>
        <v>#REF!</v>
      </c>
      <c r="H59" s="18" t="e">
        <f>TRUNC(C59*G59/100, 0)</f>
        <v>#REF!</v>
      </c>
      <c r="I59" s="18"/>
      <c r="J59" s="18"/>
      <c r="K59" s="18"/>
      <c r="L59" s="18"/>
      <c r="M59" s="19"/>
      <c r="N59" s="9"/>
    </row>
    <row r="60" spans="1:14" ht="30" customHeight="1">
      <c r="A60" s="16" t="s">
        <v>327</v>
      </c>
      <c r="B60" s="504" t="e">
        <f>""&amp;N60&amp;"*16/12*1/8*25/20"</f>
        <v>#REF!</v>
      </c>
      <c r="C60" s="16">
        <v>1</v>
      </c>
      <c r="D60" s="17" t="s">
        <v>16</v>
      </c>
      <c r="E60" s="18" t="e">
        <f t="shared" si="6"/>
        <v>#REF!</v>
      </c>
      <c r="F60" s="18" t="e">
        <f t="shared" si="6"/>
        <v>#REF!</v>
      </c>
      <c r="G60" s="18"/>
      <c r="H60" s="18"/>
      <c r="I60" s="18" t="e">
        <f>INT(N60*16/12*1/8*25/20)</f>
        <v>#REF!</v>
      </c>
      <c r="J60" s="18" t="e">
        <f>TRUNC(C60*I60, 0)</f>
        <v>#REF!</v>
      </c>
      <c r="K60" s="18"/>
      <c r="L60" s="18"/>
      <c r="M60" s="19"/>
      <c r="N60" s="39" t="e">
        <f>VLOOKUP(A60,#REF!,2,FALSE)</f>
        <v>#REF!</v>
      </c>
    </row>
    <row r="61" spans="1:14" ht="30" customHeight="1">
      <c r="A61" s="16" t="s">
        <v>17</v>
      </c>
      <c r="B61" s="17"/>
      <c r="C61" s="16">
        <v>0.25490000000000002</v>
      </c>
      <c r="D61" s="17"/>
      <c r="E61" s="18">
        <f t="shared" si="6"/>
        <v>3158</v>
      </c>
      <c r="F61" s="18">
        <f t="shared" si="6"/>
        <v>804</v>
      </c>
      <c r="G61" s="18"/>
      <c r="H61" s="18"/>
      <c r="I61" s="18"/>
      <c r="J61" s="18"/>
      <c r="K61" s="537" t="str">
        <f>MID(A57,FIND("：",A57)+1,FIND(" 천원",A57)-(FIND("：",A57)+1))</f>
        <v>3,158</v>
      </c>
      <c r="L61" s="18">
        <f>TRUNC(C61*K61, 0)</f>
        <v>804</v>
      </c>
      <c r="M61" s="19"/>
      <c r="N61" s="9"/>
    </row>
    <row r="62" spans="1:14" ht="30" customHeight="1">
      <c r="A62" s="17" t="s">
        <v>53</v>
      </c>
      <c r="B62" s="17"/>
      <c r="C62" s="16"/>
      <c r="D62" s="17"/>
      <c r="E62" s="18"/>
      <c r="F62" s="18" t="e">
        <f>H62+J62+L62</f>
        <v>#REF!</v>
      </c>
      <c r="G62" s="18"/>
      <c r="H62" s="18" t="e">
        <f>ROUNDDOWN(SUM(H58:H61),0)</f>
        <v>#REF!</v>
      </c>
      <c r="I62" s="18"/>
      <c r="J62" s="18" t="e">
        <f>ROUNDDOWN(SUM(J58:J61),0)</f>
        <v>#REF!</v>
      </c>
      <c r="K62" s="18"/>
      <c r="L62" s="18">
        <f>ROUNDDOWN(SUM(L58:L61),0)</f>
        <v>804</v>
      </c>
      <c r="M62" s="19"/>
      <c r="N62" s="9"/>
    </row>
    <row r="63" spans="1:14" ht="30" customHeight="1">
      <c r="A63" s="17"/>
      <c r="B63" s="17"/>
      <c r="C63" s="16"/>
      <c r="D63" s="17"/>
      <c r="E63" s="18"/>
      <c r="F63" s="18"/>
      <c r="G63" s="18"/>
      <c r="H63" s="18"/>
      <c r="I63" s="18"/>
      <c r="J63" s="18"/>
      <c r="K63" s="18"/>
      <c r="L63" s="18"/>
      <c r="M63" s="19"/>
      <c r="N63" s="9"/>
    </row>
    <row r="64" spans="1:14" ht="30" customHeight="1">
      <c r="A64" s="335" t="s">
        <v>658</v>
      </c>
      <c r="B64" s="17"/>
      <c r="C64" s="16"/>
      <c r="D64" s="17"/>
      <c r="E64" s="541"/>
      <c r="F64" s="542"/>
      <c r="G64" s="541"/>
      <c r="H64" s="542"/>
      <c r="I64" s="541"/>
      <c r="J64" s="542"/>
      <c r="K64" s="541"/>
      <c r="L64" s="542"/>
      <c r="M64" s="16"/>
    </row>
    <row r="65" spans="1:14" ht="30" customHeight="1">
      <c r="A65" s="16" t="s">
        <v>316</v>
      </c>
      <c r="B65" s="17" t="s">
        <v>12</v>
      </c>
      <c r="C65" s="16">
        <v>9.3000000000000007</v>
      </c>
      <c r="D65" s="17" t="s">
        <v>13</v>
      </c>
      <c r="E65" s="18" t="e">
        <f t="shared" ref="E65:F68" si="7">G65+I65+K65</f>
        <v>#REF!</v>
      </c>
      <c r="F65" s="18" t="e">
        <f t="shared" si="7"/>
        <v>#REF!</v>
      </c>
      <c r="G65" s="18" t="e">
        <f>VLOOKUP(A65,#REF!,12,FALSE)</f>
        <v>#REF!</v>
      </c>
      <c r="H65" s="18" t="e">
        <f>TRUNC(C65*G65, 0)</f>
        <v>#REF!</v>
      </c>
      <c r="I65" s="541"/>
      <c r="J65" s="542"/>
      <c r="K65" s="541"/>
      <c r="L65" s="542"/>
      <c r="M65" s="16"/>
      <c r="N65" s="9"/>
    </row>
    <row r="66" spans="1:14" ht="30" customHeight="1">
      <c r="A66" s="16" t="s">
        <v>14</v>
      </c>
      <c r="B66" s="17" t="s">
        <v>15</v>
      </c>
      <c r="C66" s="16">
        <v>18</v>
      </c>
      <c r="D66" s="17" t="s">
        <v>36</v>
      </c>
      <c r="E66" s="18" t="e">
        <f t="shared" si="7"/>
        <v>#REF!</v>
      </c>
      <c r="F66" s="18" t="e">
        <f t="shared" si="7"/>
        <v>#REF!</v>
      </c>
      <c r="G66" s="18" t="e">
        <f>H65</f>
        <v>#REF!</v>
      </c>
      <c r="H66" s="18" t="e">
        <f>TRUNC(C66*G66/100, 0)</f>
        <v>#REF!</v>
      </c>
      <c r="I66" s="541"/>
      <c r="J66" s="542"/>
      <c r="K66" s="541"/>
      <c r="L66" s="542"/>
      <c r="M66" s="16"/>
      <c r="N66" s="9"/>
    </row>
    <row r="67" spans="1:14" ht="30" customHeight="1">
      <c r="A67" s="16" t="s">
        <v>327</v>
      </c>
      <c r="B67" s="17"/>
      <c r="C67" s="16">
        <v>1</v>
      </c>
      <c r="D67" s="17" t="s">
        <v>16</v>
      </c>
      <c r="E67" s="18" t="e">
        <f t="shared" si="7"/>
        <v>#REF!</v>
      </c>
      <c r="F67" s="18" t="e">
        <f t="shared" si="7"/>
        <v>#REF!</v>
      </c>
      <c r="G67" s="18"/>
      <c r="H67" s="18"/>
      <c r="I67" s="18" t="e">
        <f>INT(N67*16/12*1/8*25/20)</f>
        <v>#REF!</v>
      </c>
      <c r="J67" s="18" t="e">
        <f>TRUNC(C67*I67, 0)</f>
        <v>#REF!</v>
      </c>
      <c r="K67" s="18"/>
      <c r="L67" s="18"/>
      <c r="M67" s="16"/>
      <c r="N67" s="39" t="e">
        <f>VLOOKUP(A67,#REF!,2,FALSE)</f>
        <v>#REF!</v>
      </c>
    </row>
    <row r="68" spans="1:14" ht="30" customHeight="1">
      <c r="A68" s="16" t="s">
        <v>17</v>
      </c>
      <c r="B68" s="17" t="s">
        <v>659</v>
      </c>
      <c r="C68" s="16">
        <v>0.1802</v>
      </c>
      <c r="D68" s="17"/>
      <c r="E68" s="18">
        <f t="shared" si="7"/>
        <v>71351</v>
      </c>
      <c r="F68" s="18">
        <f t="shared" si="7"/>
        <v>12857</v>
      </c>
      <c r="G68" s="18"/>
      <c r="H68" s="18"/>
      <c r="I68" s="18"/>
      <c r="J68" s="18"/>
      <c r="K68" s="537" t="str">
        <f>MID(A64,FIND("：",A64)+1,FIND(" 천원",A64)-(FIND("：",A64)+1))</f>
        <v>71,351</v>
      </c>
      <c r="L68" s="18">
        <f>TRUNC(C68*K68, 0)</f>
        <v>12857</v>
      </c>
      <c r="M68" s="16"/>
    </row>
    <row r="69" spans="1:14" ht="30" customHeight="1">
      <c r="A69" s="17" t="s">
        <v>46</v>
      </c>
      <c r="B69" s="17"/>
      <c r="C69" s="16"/>
      <c r="D69" s="17"/>
      <c r="E69" s="18"/>
      <c r="F69" s="18" t="e">
        <f>H69+J69+L69</f>
        <v>#REF!</v>
      </c>
      <c r="G69" s="18"/>
      <c r="H69" s="18" t="e">
        <f>INT(SUM(H65:H68))</f>
        <v>#REF!</v>
      </c>
      <c r="I69" s="18"/>
      <c r="J69" s="18" t="e">
        <f>INT(SUM(J65:J68))</f>
        <v>#REF!</v>
      </c>
      <c r="K69" s="18"/>
      <c r="L69" s="18">
        <f>INT(SUM(L65:L68))</f>
        <v>12857</v>
      </c>
      <c r="M69" s="16"/>
      <c r="N69" s="9"/>
    </row>
    <row r="70" spans="1:14" ht="30" customHeight="1">
      <c r="A70" s="17"/>
      <c r="B70" s="17"/>
      <c r="C70" s="16"/>
      <c r="D70" s="17"/>
      <c r="E70" s="18"/>
      <c r="F70" s="18"/>
      <c r="G70" s="18"/>
      <c r="H70" s="18"/>
      <c r="I70" s="18"/>
      <c r="J70" s="18"/>
      <c r="K70" s="18"/>
      <c r="L70" s="18"/>
      <c r="M70" s="16"/>
      <c r="N70" s="9"/>
    </row>
    <row r="71" spans="1:14" ht="30" customHeight="1">
      <c r="A71" s="17"/>
      <c r="B71" s="17"/>
      <c r="C71" s="16"/>
      <c r="D71" s="17"/>
      <c r="E71" s="18"/>
      <c r="F71" s="18"/>
      <c r="G71" s="18"/>
      <c r="H71" s="18"/>
      <c r="I71" s="18"/>
      <c r="J71" s="18"/>
      <c r="K71" s="18"/>
      <c r="L71" s="18"/>
      <c r="M71" s="16"/>
      <c r="N71" s="9"/>
    </row>
    <row r="72" spans="1:14" ht="30" customHeight="1">
      <c r="A72" s="17"/>
      <c r="B72" s="17"/>
      <c r="C72" s="16"/>
      <c r="D72" s="17"/>
      <c r="E72" s="18"/>
      <c r="F72" s="18"/>
      <c r="G72" s="18"/>
      <c r="H72" s="18"/>
      <c r="I72" s="18"/>
      <c r="J72" s="18"/>
      <c r="K72" s="18"/>
      <c r="L72" s="18"/>
      <c r="M72" s="16"/>
      <c r="N72" s="9"/>
    </row>
    <row r="73" spans="1:14" ht="30" customHeight="1">
      <c r="A73" s="17"/>
      <c r="B73" s="17"/>
      <c r="C73" s="16"/>
      <c r="D73" s="17"/>
      <c r="E73" s="18"/>
      <c r="F73" s="18"/>
      <c r="G73" s="18"/>
      <c r="H73" s="18"/>
      <c r="I73" s="18"/>
      <c r="J73" s="18"/>
      <c r="K73" s="18"/>
      <c r="L73" s="18"/>
      <c r="M73" s="16"/>
      <c r="N73" s="9"/>
    </row>
    <row r="74" spans="1:14" ht="30" customHeight="1">
      <c r="A74" s="17"/>
      <c r="B74" s="17"/>
      <c r="C74" s="16"/>
      <c r="D74" s="17"/>
      <c r="E74" s="18"/>
      <c r="F74" s="18"/>
      <c r="G74" s="18"/>
      <c r="H74" s="18"/>
      <c r="I74" s="18"/>
      <c r="J74" s="18"/>
      <c r="K74" s="18"/>
      <c r="L74" s="18"/>
      <c r="M74" s="16"/>
      <c r="N74" s="9"/>
    </row>
    <row r="75" spans="1:14" ht="30" customHeight="1">
      <c r="A75" s="335" t="s">
        <v>660</v>
      </c>
      <c r="B75" s="17"/>
      <c r="C75" s="16"/>
      <c r="D75" s="17"/>
      <c r="E75" s="541"/>
      <c r="F75" s="542"/>
      <c r="G75" s="541"/>
      <c r="H75" s="542"/>
      <c r="I75" s="541"/>
      <c r="J75" s="542"/>
      <c r="K75" s="541"/>
      <c r="L75" s="542"/>
      <c r="M75" s="16"/>
    </row>
    <row r="76" spans="1:14" ht="30" customHeight="1">
      <c r="A76" s="16" t="s">
        <v>316</v>
      </c>
      <c r="B76" s="17" t="s">
        <v>12</v>
      </c>
      <c r="C76" s="16">
        <v>13</v>
      </c>
      <c r="D76" s="17" t="s">
        <v>13</v>
      </c>
      <c r="E76" s="18" t="e">
        <f t="shared" ref="E76:F79" si="8">G76+I76+K76</f>
        <v>#REF!</v>
      </c>
      <c r="F76" s="18" t="e">
        <f t="shared" si="8"/>
        <v>#REF!</v>
      </c>
      <c r="G76" s="18" t="e">
        <f>VLOOKUP(A76,#REF!,12,FALSE)</f>
        <v>#REF!</v>
      </c>
      <c r="H76" s="18" t="e">
        <f>TRUNC(C76*G76, 0)</f>
        <v>#REF!</v>
      </c>
      <c r="I76" s="541"/>
      <c r="J76" s="542"/>
      <c r="K76" s="541"/>
      <c r="L76" s="542"/>
      <c r="M76" s="16"/>
      <c r="N76" s="9"/>
    </row>
    <row r="77" spans="1:14" ht="30" customHeight="1">
      <c r="A77" s="16" t="s">
        <v>14</v>
      </c>
      <c r="B77" s="17" t="s">
        <v>15</v>
      </c>
      <c r="C77" s="16">
        <v>7</v>
      </c>
      <c r="D77" s="17" t="s">
        <v>36</v>
      </c>
      <c r="E77" s="18" t="e">
        <f t="shared" si="8"/>
        <v>#REF!</v>
      </c>
      <c r="F77" s="18" t="e">
        <f t="shared" si="8"/>
        <v>#REF!</v>
      </c>
      <c r="G77" s="18" t="e">
        <f>H76</f>
        <v>#REF!</v>
      </c>
      <c r="H77" s="18" t="e">
        <f>TRUNC(C77*G77/100, 0)</f>
        <v>#REF!</v>
      </c>
      <c r="I77" s="541"/>
      <c r="J77" s="542"/>
      <c r="K77" s="541"/>
      <c r="L77" s="542"/>
      <c r="M77" s="16"/>
      <c r="N77" s="9"/>
    </row>
    <row r="78" spans="1:14" ht="30" customHeight="1">
      <c r="A78" s="16" t="s">
        <v>327</v>
      </c>
      <c r="B78" s="17"/>
      <c r="C78" s="16">
        <v>1</v>
      </c>
      <c r="D78" s="17" t="s">
        <v>16</v>
      </c>
      <c r="E78" s="18" t="e">
        <f t="shared" si="8"/>
        <v>#REF!</v>
      </c>
      <c r="F78" s="18" t="e">
        <f t="shared" si="8"/>
        <v>#REF!</v>
      </c>
      <c r="G78" s="18"/>
      <c r="H78" s="18"/>
      <c r="I78" s="18" t="e">
        <f>INT(N78*16/12*1/8*25/20)</f>
        <v>#REF!</v>
      </c>
      <c r="J78" s="18" t="e">
        <f>TRUNC(C78*I78, 0)</f>
        <v>#REF!</v>
      </c>
      <c r="K78" s="18"/>
      <c r="L78" s="18"/>
      <c r="M78" s="16"/>
      <c r="N78" s="39" t="e">
        <f>VLOOKUP(A78,#REF!,2,FALSE)</f>
        <v>#REF!</v>
      </c>
    </row>
    <row r="79" spans="1:14" ht="30" customHeight="1">
      <c r="A79" s="16" t="s">
        <v>17</v>
      </c>
      <c r="B79" s="17" t="s">
        <v>661</v>
      </c>
      <c r="C79" s="16">
        <v>0.23619999999999999</v>
      </c>
      <c r="D79" s="17"/>
      <c r="E79" s="18">
        <f t="shared" si="8"/>
        <v>250388</v>
      </c>
      <c r="F79" s="18">
        <f t="shared" si="8"/>
        <v>59141</v>
      </c>
      <c r="G79" s="18"/>
      <c r="H79" s="18"/>
      <c r="I79" s="18"/>
      <c r="J79" s="18"/>
      <c r="K79" s="537" t="str">
        <f>MID(A75,FIND("：",A75)+1,FIND(" 천원",A75)-(FIND("：",A75)+1))</f>
        <v>250,388</v>
      </c>
      <c r="L79" s="18">
        <f>TRUNC(C79*K79, 0)</f>
        <v>59141</v>
      </c>
      <c r="M79" s="16"/>
    </row>
    <row r="80" spans="1:14" ht="30" customHeight="1">
      <c r="A80" s="17" t="s">
        <v>46</v>
      </c>
      <c r="B80" s="17"/>
      <c r="C80" s="16"/>
      <c r="D80" s="17"/>
      <c r="E80" s="18"/>
      <c r="F80" s="18" t="e">
        <f>H80+J80+L80</f>
        <v>#REF!</v>
      </c>
      <c r="G80" s="18"/>
      <c r="H80" s="18" t="e">
        <f>INT(SUM(H76:H79))</f>
        <v>#REF!</v>
      </c>
      <c r="I80" s="18"/>
      <c r="J80" s="18" t="e">
        <f>INT(SUM(J76:J79))</f>
        <v>#REF!</v>
      </c>
      <c r="K80" s="18"/>
      <c r="L80" s="18">
        <f>INT(SUM(L76:L79))</f>
        <v>59141</v>
      </c>
      <c r="M80" s="16"/>
      <c r="N80" s="9"/>
    </row>
    <row r="81" spans="1:14" ht="30" customHeight="1">
      <c r="A81" s="16"/>
      <c r="B81" s="17"/>
      <c r="C81" s="16"/>
      <c r="D81" s="17"/>
      <c r="E81" s="541"/>
      <c r="F81" s="542"/>
      <c r="G81" s="541"/>
      <c r="H81" s="542"/>
      <c r="I81" s="541"/>
      <c r="J81" s="542"/>
      <c r="K81" s="541"/>
      <c r="L81" s="542"/>
      <c r="M81" s="16"/>
      <c r="N81" s="9"/>
    </row>
    <row r="82" spans="1:14" ht="30" customHeight="1">
      <c r="A82" s="335" t="s">
        <v>662</v>
      </c>
      <c r="B82" s="17"/>
      <c r="C82" s="16"/>
      <c r="D82" s="17"/>
      <c r="E82" s="541"/>
      <c r="F82" s="542"/>
      <c r="G82" s="541"/>
      <c r="H82" s="542"/>
      <c r="I82" s="541"/>
      <c r="J82" s="542"/>
      <c r="K82" s="541"/>
      <c r="L82" s="542"/>
      <c r="M82" s="16"/>
    </row>
    <row r="83" spans="1:14" ht="30" customHeight="1">
      <c r="A83" s="16" t="s">
        <v>316</v>
      </c>
      <c r="B83" s="17" t="s">
        <v>12</v>
      </c>
      <c r="C83" s="544">
        <v>8</v>
      </c>
      <c r="D83" s="17" t="s">
        <v>13</v>
      </c>
      <c r="E83" s="18" t="e">
        <f t="shared" ref="E83:F86" si="9">G83+I83+K83</f>
        <v>#REF!</v>
      </c>
      <c r="F83" s="18" t="e">
        <f t="shared" si="9"/>
        <v>#REF!</v>
      </c>
      <c r="G83" s="18" t="e">
        <f>VLOOKUP(A83,#REF!,12,FALSE)</f>
        <v>#REF!</v>
      </c>
      <c r="H83" s="18" t="e">
        <f>TRUNC(C83*G83, 0)</f>
        <v>#REF!</v>
      </c>
      <c r="I83" s="541"/>
      <c r="J83" s="542"/>
      <c r="K83" s="541"/>
      <c r="L83" s="542"/>
      <c r="M83" s="16"/>
      <c r="N83" s="9"/>
    </row>
    <row r="84" spans="1:14" ht="30" customHeight="1">
      <c r="A84" s="16" t="s">
        <v>14</v>
      </c>
      <c r="B84" s="17" t="s">
        <v>15</v>
      </c>
      <c r="C84" s="16">
        <v>23</v>
      </c>
      <c r="D84" s="17" t="s">
        <v>36</v>
      </c>
      <c r="E84" s="18" t="e">
        <f t="shared" si="9"/>
        <v>#REF!</v>
      </c>
      <c r="F84" s="18" t="e">
        <f t="shared" si="9"/>
        <v>#REF!</v>
      </c>
      <c r="G84" s="18" t="e">
        <f>H83</f>
        <v>#REF!</v>
      </c>
      <c r="H84" s="18" t="e">
        <f>TRUNC(C84*G84/100, 0)</f>
        <v>#REF!</v>
      </c>
      <c r="I84" s="541"/>
      <c r="J84" s="542"/>
      <c r="K84" s="541"/>
      <c r="L84" s="542"/>
      <c r="M84" s="16"/>
      <c r="N84" s="9"/>
    </row>
    <row r="85" spans="1:14" ht="30" customHeight="1">
      <c r="A85" s="16" t="s">
        <v>327</v>
      </c>
      <c r="B85" s="17"/>
      <c r="C85" s="16">
        <v>1</v>
      </c>
      <c r="D85" s="17" t="s">
        <v>16</v>
      </c>
      <c r="E85" s="18" t="e">
        <f t="shared" si="9"/>
        <v>#REF!</v>
      </c>
      <c r="F85" s="18" t="e">
        <f t="shared" si="9"/>
        <v>#REF!</v>
      </c>
      <c r="G85" s="18"/>
      <c r="H85" s="18"/>
      <c r="I85" s="18" t="e">
        <f>INT(N85*16/12*1/8*25/20)</f>
        <v>#REF!</v>
      </c>
      <c r="J85" s="18" t="e">
        <f>TRUNC(C85*I85, 0)</f>
        <v>#REF!</v>
      </c>
      <c r="K85" s="18"/>
      <c r="L85" s="18"/>
      <c r="M85" s="16"/>
      <c r="N85" s="39" t="e">
        <f>VLOOKUP(A85,#REF!,2,FALSE)</f>
        <v>#REF!</v>
      </c>
    </row>
    <row r="86" spans="1:14" ht="30" customHeight="1">
      <c r="A86" s="16" t="s">
        <v>17</v>
      </c>
      <c r="B86" s="17" t="s">
        <v>663</v>
      </c>
      <c r="C86" s="16">
        <v>0.19450000000000001</v>
      </c>
      <c r="D86" s="17"/>
      <c r="E86" s="18">
        <f t="shared" si="9"/>
        <v>98388</v>
      </c>
      <c r="F86" s="18">
        <f t="shared" si="9"/>
        <v>19136</v>
      </c>
      <c r="G86" s="18"/>
      <c r="H86" s="18"/>
      <c r="I86" s="18"/>
      <c r="J86" s="18"/>
      <c r="K86" s="537" t="str">
        <f>MID(A82,FIND("：",A82)+1,FIND(" 천원",A82)-(FIND("：",A82)+1))</f>
        <v>98,388</v>
      </c>
      <c r="L86" s="18">
        <f>TRUNC(C86*K86, 0)</f>
        <v>19136</v>
      </c>
      <c r="M86" s="16"/>
      <c r="N86" s="9"/>
    </row>
    <row r="87" spans="1:14" ht="30" customHeight="1">
      <c r="A87" s="17" t="s">
        <v>46</v>
      </c>
      <c r="B87" s="17"/>
      <c r="C87" s="16"/>
      <c r="D87" s="17"/>
      <c r="E87" s="18"/>
      <c r="F87" s="18" t="e">
        <f>H87+J87+L87</f>
        <v>#REF!</v>
      </c>
      <c r="G87" s="18"/>
      <c r="H87" s="18" t="e">
        <f>INT(SUM(H83:H86))</f>
        <v>#REF!</v>
      </c>
      <c r="I87" s="18"/>
      <c r="J87" s="18" t="e">
        <f>INT(SUM(J83:J86))</f>
        <v>#REF!</v>
      </c>
      <c r="K87" s="18"/>
      <c r="L87" s="18">
        <f>INT(SUM(L83:L86))</f>
        <v>19136</v>
      </c>
      <c r="M87" s="16"/>
      <c r="N87" s="9"/>
    </row>
    <row r="88" spans="1:14" ht="30" customHeight="1">
      <c r="A88" s="16"/>
      <c r="B88" s="17"/>
      <c r="C88" s="16"/>
      <c r="D88" s="17"/>
      <c r="E88" s="541"/>
      <c r="F88" s="542"/>
      <c r="G88" s="541"/>
      <c r="H88" s="542"/>
      <c r="I88" s="541"/>
      <c r="J88" s="542"/>
      <c r="K88" s="541"/>
      <c r="L88" s="542"/>
      <c r="M88" s="16"/>
      <c r="N88" s="9"/>
    </row>
    <row r="89" spans="1:14" ht="30" customHeight="1">
      <c r="A89" s="16"/>
      <c r="B89" s="17"/>
      <c r="C89" s="16"/>
      <c r="D89" s="17"/>
      <c r="E89" s="541"/>
      <c r="F89" s="542"/>
      <c r="G89" s="541"/>
      <c r="H89" s="542"/>
      <c r="I89" s="541"/>
      <c r="J89" s="542"/>
      <c r="K89" s="541"/>
      <c r="L89" s="542"/>
      <c r="M89" s="16"/>
      <c r="N89" s="9"/>
    </row>
    <row r="90" spans="1:14" ht="30" customHeight="1">
      <c r="A90" s="16"/>
      <c r="B90" s="17"/>
      <c r="C90" s="16"/>
      <c r="D90" s="17"/>
      <c r="E90" s="541"/>
      <c r="F90" s="542"/>
      <c r="G90" s="541"/>
      <c r="H90" s="542"/>
      <c r="I90" s="541"/>
      <c r="J90" s="542"/>
      <c r="K90" s="541"/>
      <c r="L90" s="542"/>
      <c r="M90" s="16"/>
      <c r="N90" s="9"/>
    </row>
    <row r="91" spans="1:14" ht="30" customHeight="1">
      <c r="A91" s="16"/>
      <c r="B91" s="17"/>
      <c r="C91" s="16"/>
      <c r="D91" s="17"/>
      <c r="E91" s="541"/>
      <c r="F91" s="542"/>
      <c r="G91" s="541"/>
      <c r="H91" s="542"/>
      <c r="I91" s="541"/>
      <c r="J91" s="542"/>
      <c r="K91" s="541"/>
      <c r="L91" s="542"/>
      <c r="M91" s="16"/>
      <c r="N91" s="9"/>
    </row>
    <row r="92" spans="1:14" ht="30" customHeight="1">
      <c r="A92" s="16"/>
      <c r="B92" s="17"/>
      <c r="C92" s="16"/>
      <c r="D92" s="17"/>
      <c r="E92" s="541"/>
      <c r="F92" s="542"/>
      <c r="G92" s="541"/>
      <c r="H92" s="542"/>
      <c r="I92" s="541"/>
      <c r="J92" s="542"/>
      <c r="K92" s="541"/>
      <c r="L92" s="542"/>
      <c r="M92" s="16"/>
      <c r="N92" s="9"/>
    </row>
    <row r="93" spans="1:14" ht="30" customHeight="1">
      <c r="A93" s="335" t="s">
        <v>664</v>
      </c>
      <c r="B93" s="17"/>
      <c r="C93" s="16"/>
      <c r="D93" s="17"/>
      <c r="E93" s="541"/>
      <c r="F93" s="542"/>
      <c r="G93" s="541"/>
      <c r="H93" s="542"/>
      <c r="I93" s="541"/>
      <c r="J93" s="542"/>
      <c r="K93" s="541"/>
      <c r="L93" s="542"/>
      <c r="M93" s="16"/>
    </row>
    <row r="94" spans="1:14" ht="30" customHeight="1">
      <c r="A94" s="16" t="s">
        <v>316</v>
      </c>
      <c r="B94" s="17" t="s">
        <v>12</v>
      </c>
      <c r="C94" s="16">
        <v>5</v>
      </c>
      <c r="D94" s="17" t="s">
        <v>13</v>
      </c>
      <c r="E94" s="18" t="e">
        <f t="shared" ref="E94:F97" si="10">G94+I94+K94</f>
        <v>#REF!</v>
      </c>
      <c r="F94" s="18" t="e">
        <f t="shared" si="10"/>
        <v>#REF!</v>
      </c>
      <c r="G94" s="18" t="e">
        <f>VLOOKUP(A94,#REF!,12,FALSE)</f>
        <v>#REF!</v>
      </c>
      <c r="H94" s="18" t="e">
        <f>TRUNC(C94*G94, 0)</f>
        <v>#REF!</v>
      </c>
      <c r="I94" s="541"/>
      <c r="J94" s="542"/>
      <c r="K94" s="541"/>
      <c r="L94" s="542"/>
      <c r="M94" s="16"/>
      <c r="N94" s="9"/>
    </row>
    <row r="95" spans="1:14" ht="30" customHeight="1">
      <c r="A95" s="16" t="s">
        <v>14</v>
      </c>
      <c r="B95" s="17" t="s">
        <v>15</v>
      </c>
      <c r="C95" s="16">
        <v>18</v>
      </c>
      <c r="D95" s="17" t="s">
        <v>36</v>
      </c>
      <c r="E95" s="18" t="e">
        <f t="shared" si="10"/>
        <v>#REF!</v>
      </c>
      <c r="F95" s="18" t="e">
        <f t="shared" si="10"/>
        <v>#REF!</v>
      </c>
      <c r="G95" s="18" t="e">
        <f>H94</f>
        <v>#REF!</v>
      </c>
      <c r="H95" s="18" t="e">
        <f>TRUNC(C95*G95/100, 0)</f>
        <v>#REF!</v>
      </c>
      <c r="I95" s="541"/>
      <c r="J95" s="542"/>
      <c r="K95" s="541"/>
      <c r="L95" s="542"/>
      <c r="M95" s="16"/>
      <c r="N95" s="9"/>
    </row>
    <row r="96" spans="1:14" ht="30" customHeight="1">
      <c r="A96" s="16" t="s">
        <v>327</v>
      </c>
      <c r="B96" s="17"/>
      <c r="C96" s="16">
        <v>1</v>
      </c>
      <c r="D96" s="17" t="s">
        <v>16</v>
      </c>
      <c r="E96" s="18" t="e">
        <f t="shared" si="10"/>
        <v>#REF!</v>
      </c>
      <c r="F96" s="18" t="e">
        <f t="shared" si="10"/>
        <v>#REF!</v>
      </c>
      <c r="G96" s="18"/>
      <c r="H96" s="18"/>
      <c r="I96" s="18" t="e">
        <f>INT(N96*16/12*1/8*25/20)</f>
        <v>#REF!</v>
      </c>
      <c r="J96" s="18" t="e">
        <f>TRUNC(C96*I96, 0)</f>
        <v>#REF!</v>
      </c>
      <c r="K96" s="18"/>
      <c r="L96" s="18"/>
      <c r="M96" s="16"/>
      <c r="N96" s="39" t="e">
        <f>VLOOKUP(A96,#REF!,2,FALSE)</f>
        <v>#REF!</v>
      </c>
    </row>
    <row r="97" spans="1:14" ht="30" customHeight="1">
      <c r="A97" s="16" t="s">
        <v>17</v>
      </c>
      <c r="B97" s="17" t="s">
        <v>665</v>
      </c>
      <c r="C97" s="16">
        <v>0.18629999999999999</v>
      </c>
      <c r="D97" s="17"/>
      <c r="E97" s="18">
        <f t="shared" si="10"/>
        <v>48513</v>
      </c>
      <c r="F97" s="18">
        <f t="shared" si="10"/>
        <v>9037</v>
      </c>
      <c r="G97" s="18"/>
      <c r="H97" s="18"/>
      <c r="I97" s="18"/>
      <c r="J97" s="18"/>
      <c r="K97" s="537" t="str">
        <f>MID(A93,FIND("：",A93)+1,FIND(" 천원",A93)-(FIND("：",A93)+1))</f>
        <v>48,513</v>
      </c>
      <c r="L97" s="18">
        <f>TRUNC(C97*K97, 0)</f>
        <v>9037</v>
      </c>
      <c r="M97" s="16"/>
      <c r="N97" s="9"/>
    </row>
    <row r="98" spans="1:14" ht="30" customHeight="1">
      <c r="A98" s="17" t="s">
        <v>46</v>
      </c>
      <c r="B98" s="17"/>
      <c r="C98" s="16"/>
      <c r="D98" s="17"/>
      <c r="E98" s="18"/>
      <c r="F98" s="18" t="e">
        <f>H98+J98+L98</f>
        <v>#REF!</v>
      </c>
      <c r="G98" s="18"/>
      <c r="H98" s="18" t="e">
        <f>INT(SUM(H94:H97))</f>
        <v>#REF!</v>
      </c>
      <c r="I98" s="18"/>
      <c r="J98" s="18" t="e">
        <f>INT(SUM(J94:J97))</f>
        <v>#REF!</v>
      </c>
      <c r="K98" s="18"/>
      <c r="L98" s="18">
        <f>INT(SUM(L94:L97))</f>
        <v>9037</v>
      </c>
      <c r="M98" s="16"/>
      <c r="N98" s="9"/>
    </row>
    <row r="99" spans="1:14" ht="30" customHeight="1">
      <c r="A99" s="16"/>
      <c r="B99" s="17"/>
      <c r="C99" s="16"/>
      <c r="D99" s="17"/>
      <c r="E99" s="18"/>
      <c r="F99" s="18"/>
      <c r="G99" s="18"/>
      <c r="H99" s="18"/>
      <c r="I99" s="18"/>
      <c r="J99" s="18"/>
      <c r="K99" s="18"/>
      <c r="L99" s="18"/>
      <c r="M99" s="19"/>
      <c r="N99" s="9"/>
    </row>
    <row r="100" spans="1:14" ht="30" customHeight="1">
      <c r="A100" s="335" t="s">
        <v>666</v>
      </c>
      <c r="B100" s="17"/>
      <c r="C100" s="16"/>
      <c r="D100" s="17"/>
      <c r="E100" s="541"/>
      <c r="F100" s="542"/>
      <c r="G100" s="541"/>
      <c r="H100" s="542"/>
      <c r="I100" s="541"/>
      <c r="J100" s="542"/>
      <c r="K100" s="541"/>
      <c r="L100" s="542"/>
      <c r="M100" s="16"/>
    </row>
    <row r="101" spans="1:14" ht="30" customHeight="1">
      <c r="A101" s="16" t="s">
        <v>316</v>
      </c>
      <c r="B101" s="17" t="s">
        <v>12</v>
      </c>
      <c r="C101" s="16">
        <v>15.8</v>
      </c>
      <c r="D101" s="17" t="s">
        <v>13</v>
      </c>
      <c r="E101" s="18" t="e">
        <f t="shared" ref="E101:F104" si="11">G101+I101+K101</f>
        <v>#REF!</v>
      </c>
      <c r="F101" s="18" t="e">
        <f t="shared" si="11"/>
        <v>#REF!</v>
      </c>
      <c r="G101" s="18" t="e">
        <f>VLOOKUP(A101,#REF!,12,FALSE)</f>
        <v>#REF!</v>
      </c>
      <c r="H101" s="18" t="e">
        <f>TRUNC(C101*G101, 0)</f>
        <v>#REF!</v>
      </c>
      <c r="I101" s="541"/>
      <c r="J101" s="542"/>
      <c r="K101" s="541"/>
      <c r="L101" s="542"/>
      <c r="M101" s="16"/>
      <c r="N101" s="9"/>
    </row>
    <row r="102" spans="1:14" ht="30" customHeight="1">
      <c r="A102" s="16" t="s">
        <v>14</v>
      </c>
      <c r="B102" s="17" t="s">
        <v>15</v>
      </c>
      <c r="C102" s="16">
        <v>30</v>
      </c>
      <c r="D102" s="17" t="s">
        <v>36</v>
      </c>
      <c r="E102" s="18" t="e">
        <f t="shared" si="11"/>
        <v>#REF!</v>
      </c>
      <c r="F102" s="18" t="e">
        <f t="shared" si="11"/>
        <v>#REF!</v>
      </c>
      <c r="G102" s="18" t="e">
        <f>H101</f>
        <v>#REF!</v>
      </c>
      <c r="H102" s="18" t="e">
        <f>TRUNC(C102*G102/100, 0)</f>
        <v>#REF!</v>
      </c>
      <c r="I102" s="541"/>
      <c r="J102" s="542"/>
      <c r="K102" s="541"/>
      <c r="L102" s="542"/>
      <c r="M102" s="16"/>
      <c r="N102" s="9"/>
    </row>
    <row r="103" spans="1:14" ht="30" customHeight="1">
      <c r="A103" s="16" t="s">
        <v>327</v>
      </c>
      <c r="B103" s="17"/>
      <c r="C103" s="16">
        <v>1</v>
      </c>
      <c r="D103" s="17" t="s">
        <v>16</v>
      </c>
      <c r="E103" s="18" t="e">
        <f t="shared" si="11"/>
        <v>#REF!</v>
      </c>
      <c r="F103" s="18" t="e">
        <f t="shared" si="11"/>
        <v>#REF!</v>
      </c>
      <c r="G103" s="18"/>
      <c r="H103" s="18"/>
      <c r="I103" s="18" t="e">
        <f>INT(N103*16/12*1/8*25/20)</f>
        <v>#REF!</v>
      </c>
      <c r="J103" s="18" t="e">
        <f>TRUNC(C103*I103, 0)</f>
        <v>#REF!</v>
      </c>
      <c r="K103" s="18"/>
      <c r="L103" s="18"/>
      <c r="M103" s="16"/>
      <c r="N103" s="39" t="e">
        <f>VLOOKUP(A103,#REF!,2,FALSE)</f>
        <v>#REF!</v>
      </c>
    </row>
    <row r="104" spans="1:14" ht="30" customHeight="1">
      <c r="A104" s="16" t="s">
        <v>17</v>
      </c>
      <c r="B104" s="17" t="s">
        <v>667</v>
      </c>
      <c r="C104" s="16">
        <v>0.28249999999999997</v>
      </c>
      <c r="D104" s="17"/>
      <c r="E104" s="18">
        <f t="shared" si="11"/>
        <v>103333</v>
      </c>
      <c r="F104" s="18">
        <f t="shared" si="11"/>
        <v>29191</v>
      </c>
      <c r="G104" s="18"/>
      <c r="H104" s="18"/>
      <c r="I104" s="18"/>
      <c r="J104" s="18"/>
      <c r="K104" s="537" t="str">
        <f>MID(A100,FIND("：",A100)+1,FIND(" 천원",A100)-(FIND("：",A100)+1))</f>
        <v>103,333</v>
      </c>
      <c r="L104" s="18">
        <f>TRUNC(C104*K104, 0)</f>
        <v>29191</v>
      </c>
      <c r="M104" s="16"/>
      <c r="N104" s="9"/>
    </row>
    <row r="105" spans="1:14" ht="30" customHeight="1">
      <c r="A105" s="17" t="s">
        <v>46</v>
      </c>
      <c r="B105" s="17"/>
      <c r="C105" s="16"/>
      <c r="D105" s="17"/>
      <c r="E105" s="18"/>
      <c r="F105" s="18" t="e">
        <f>H105+J105+L105</f>
        <v>#REF!</v>
      </c>
      <c r="G105" s="18"/>
      <c r="H105" s="18" t="e">
        <f>INT(SUM(H101:H104))</f>
        <v>#REF!</v>
      </c>
      <c r="I105" s="18"/>
      <c r="J105" s="18" t="e">
        <f>INT(SUM(J101:J104))</f>
        <v>#REF!</v>
      </c>
      <c r="K105" s="18"/>
      <c r="L105" s="18">
        <f>INT(SUM(L101:L104))</f>
        <v>29191</v>
      </c>
      <c r="M105" s="16"/>
      <c r="N105" s="9"/>
    </row>
    <row r="106" spans="1:14" ht="30" customHeight="1">
      <c r="A106" s="16"/>
      <c r="B106" s="17"/>
      <c r="C106" s="16"/>
      <c r="D106" s="17"/>
      <c r="E106" s="541"/>
      <c r="F106" s="542"/>
      <c r="G106" s="541"/>
      <c r="H106" s="542"/>
      <c r="I106" s="541"/>
      <c r="J106" s="542"/>
      <c r="K106" s="541"/>
      <c r="L106" s="542"/>
      <c r="M106" s="16"/>
      <c r="N106" s="9"/>
    </row>
    <row r="107" spans="1:14" ht="30" customHeight="1">
      <c r="A107" s="16"/>
      <c r="B107" s="17"/>
      <c r="C107" s="16"/>
      <c r="D107" s="17"/>
      <c r="E107" s="541"/>
      <c r="F107" s="542"/>
      <c r="G107" s="541"/>
      <c r="H107" s="542"/>
      <c r="I107" s="541"/>
      <c r="J107" s="542"/>
      <c r="K107" s="541"/>
      <c r="L107" s="542"/>
      <c r="M107" s="16"/>
      <c r="N107" s="9"/>
    </row>
    <row r="108" spans="1:14" ht="30" customHeight="1">
      <c r="A108" s="16"/>
      <c r="B108" s="17"/>
      <c r="C108" s="16"/>
      <c r="D108" s="17"/>
      <c r="E108" s="541"/>
      <c r="F108" s="542"/>
      <c r="G108" s="541"/>
      <c r="H108" s="542"/>
      <c r="I108" s="541"/>
      <c r="J108" s="542"/>
      <c r="K108" s="541"/>
      <c r="L108" s="542"/>
      <c r="M108" s="16"/>
      <c r="N108" s="9"/>
    </row>
    <row r="109" spans="1:14" ht="30" customHeight="1">
      <c r="A109" s="16"/>
      <c r="B109" s="17"/>
      <c r="C109" s="16"/>
      <c r="D109" s="17"/>
      <c r="E109" s="541"/>
      <c r="F109" s="542"/>
      <c r="G109" s="541"/>
      <c r="H109" s="542"/>
      <c r="I109" s="541"/>
      <c r="J109" s="542"/>
      <c r="K109" s="541"/>
      <c r="L109" s="542"/>
      <c r="M109" s="16"/>
      <c r="N109" s="9"/>
    </row>
    <row r="110" spans="1:14" ht="30" customHeight="1">
      <c r="A110" s="16"/>
      <c r="B110" s="17"/>
      <c r="C110" s="16"/>
      <c r="D110" s="17"/>
      <c r="E110" s="541"/>
      <c r="F110" s="542"/>
      <c r="G110" s="541"/>
      <c r="H110" s="542"/>
      <c r="I110" s="541"/>
      <c r="J110" s="542"/>
      <c r="K110" s="541"/>
      <c r="L110" s="542"/>
      <c r="M110" s="16"/>
      <c r="N110" s="9"/>
    </row>
    <row r="111" spans="1:14" ht="30" customHeight="1">
      <c r="A111" s="335" t="s">
        <v>668</v>
      </c>
      <c r="B111" s="17"/>
      <c r="C111" s="16"/>
      <c r="D111" s="17"/>
      <c r="E111" s="541"/>
      <c r="F111" s="542"/>
      <c r="G111" s="541"/>
      <c r="H111" s="542"/>
      <c r="I111" s="541"/>
      <c r="J111" s="542"/>
      <c r="K111" s="541"/>
      <c r="L111" s="542"/>
      <c r="M111" s="16"/>
    </row>
    <row r="112" spans="1:14" ht="30" customHeight="1">
      <c r="A112" s="16" t="s">
        <v>316</v>
      </c>
      <c r="B112" s="17" t="s">
        <v>12</v>
      </c>
      <c r="C112" s="16">
        <v>16.2</v>
      </c>
      <c r="D112" s="17" t="s">
        <v>13</v>
      </c>
      <c r="E112" s="18" t="e">
        <f t="shared" ref="E112:F115" si="12">G112+I112+K112</f>
        <v>#REF!</v>
      </c>
      <c r="F112" s="18" t="e">
        <f t="shared" si="12"/>
        <v>#REF!</v>
      </c>
      <c r="G112" s="18" t="e">
        <f>VLOOKUP(A112,#REF!,12,FALSE)</f>
        <v>#REF!</v>
      </c>
      <c r="H112" s="18" t="e">
        <f>TRUNC(C112*G112, 0)</f>
        <v>#REF!</v>
      </c>
      <c r="I112" s="541"/>
      <c r="J112" s="542"/>
      <c r="K112" s="541"/>
      <c r="L112" s="542"/>
      <c r="M112" s="16"/>
      <c r="N112" s="9"/>
    </row>
    <row r="113" spans="1:14" ht="30" customHeight="1">
      <c r="A113" s="16" t="s">
        <v>14</v>
      </c>
      <c r="B113" s="17" t="s">
        <v>15</v>
      </c>
      <c r="C113" s="16">
        <v>39</v>
      </c>
      <c r="D113" s="17" t="s">
        <v>36</v>
      </c>
      <c r="E113" s="18" t="e">
        <f t="shared" si="12"/>
        <v>#REF!</v>
      </c>
      <c r="F113" s="18" t="e">
        <f t="shared" si="12"/>
        <v>#REF!</v>
      </c>
      <c r="G113" s="18" t="e">
        <f>H112</f>
        <v>#REF!</v>
      </c>
      <c r="H113" s="18" t="e">
        <f>TRUNC(C113*G113/100, 0)</f>
        <v>#REF!</v>
      </c>
      <c r="I113" s="541"/>
      <c r="J113" s="542"/>
      <c r="K113" s="541"/>
      <c r="L113" s="542"/>
      <c r="M113" s="16"/>
      <c r="N113" s="9"/>
    </row>
    <row r="114" spans="1:14" ht="30" customHeight="1">
      <c r="A114" s="16" t="s">
        <v>327</v>
      </c>
      <c r="B114" s="17"/>
      <c r="C114" s="16">
        <v>1</v>
      </c>
      <c r="D114" s="17" t="s">
        <v>16</v>
      </c>
      <c r="E114" s="18" t="e">
        <f t="shared" si="12"/>
        <v>#REF!</v>
      </c>
      <c r="F114" s="18" t="e">
        <f t="shared" si="12"/>
        <v>#REF!</v>
      </c>
      <c r="G114" s="18"/>
      <c r="H114" s="18"/>
      <c r="I114" s="18" t="e">
        <f>INT(N114*16/12*1/8*25/20)</f>
        <v>#REF!</v>
      </c>
      <c r="J114" s="18" t="e">
        <f>TRUNC(C114*I114, 0)</f>
        <v>#REF!</v>
      </c>
      <c r="K114" s="18"/>
      <c r="L114" s="18"/>
      <c r="M114" s="16"/>
      <c r="N114" s="39" t="e">
        <f>VLOOKUP(A114,#REF!,2,FALSE)</f>
        <v>#REF!</v>
      </c>
    </row>
    <row r="115" spans="1:14" ht="30" customHeight="1">
      <c r="A115" s="16" t="s">
        <v>17</v>
      </c>
      <c r="B115" s="17" t="s">
        <v>669</v>
      </c>
      <c r="C115" s="16">
        <v>0.15079999999999999</v>
      </c>
      <c r="D115" s="17"/>
      <c r="E115" s="18">
        <f t="shared" si="12"/>
        <v>310687</v>
      </c>
      <c r="F115" s="18">
        <f t="shared" si="12"/>
        <v>46851</v>
      </c>
      <c r="G115" s="18"/>
      <c r="H115" s="18"/>
      <c r="I115" s="18"/>
      <c r="J115" s="18"/>
      <c r="K115" s="537" t="str">
        <f>MID(A111,FIND("：",A111)+1,FIND(" 천원",A111)-(FIND("：",A111)+1))</f>
        <v>310,687</v>
      </c>
      <c r="L115" s="18">
        <f>TRUNC(C115*K115, 0)</f>
        <v>46851</v>
      </c>
      <c r="M115" s="16"/>
      <c r="N115" s="9"/>
    </row>
    <row r="116" spans="1:14" ht="30" customHeight="1">
      <c r="A116" s="17" t="s">
        <v>46</v>
      </c>
      <c r="B116" s="17"/>
      <c r="C116" s="16"/>
      <c r="D116" s="17"/>
      <c r="E116" s="18"/>
      <c r="F116" s="18" t="e">
        <f>H116+J116+L116</f>
        <v>#REF!</v>
      </c>
      <c r="G116" s="18"/>
      <c r="H116" s="18" t="e">
        <f>INT(SUM(H112:H115))</f>
        <v>#REF!</v>
      </c>
      <c r="I116" s="18"/>
      <c r="J116" s="18" t="e">
        <f>INT(SUM(J112:J115))</f>
        <v>#REF!</v>
      </c>
      <c r="K116" s="18"/>
      <c r="L116" s="18">
        <f>INT(SUM(L112:L115))</f>
        <v>46851</v>
      </c>
      <c r="M116" s="16"/>
      <c r="N116" s="9"/>
    </row>
    <row r="117" spans="1:14" ht="30" customHeight="1">
      <c r="A117" s="545"/>
      <c r="B117" s="17"/>
      <c r="C117" s="16"/>
      <c r="D117" s="17"/>
      <c r="E117" s="18"/>
      <c r="F117" s="18"/>
      <c r="G117" s="18"/>
      <c r="H117" s="18"/>
      <c r="I117" s="18"/>
      <c r="J117" s="18"/>
      <c r="K117" s="18"/>
      <c r="L117" s="18"/>
      <c r="M117" s="16"/>
      <c r="N117" s="9"/>
    </row>
    <row r="118" spans="1:14" ht="30" customHeight="1">
      <c r="A118" s="17"/>
      <c r="B118" s="17"/>
      <c r="C118" s="16"/>
      <c r="D118" s="17"/>
      <c r="E118" s="18"/>
      <c r="F118" s="18"/>
      <c r="G118" s="18"/>
      <c r="H118" s="18"/>
      <c r="I118" s="18"/>
      <c r="J118" s="18"/>
      <c r="K118" s="18"/>
      <c r="L118" s="18"/>
      <c r="M118" s="16"/>
      <c r="N118" s="9"/>
    </row>
    <row r="119" spans="1:14" ht="30" customHeight="1">
      <c r="A119" s="335" t="s">
        <v>670</v>
      </c>
      <c r="B119" s="17"/>
      <c r="C119" s="16"/>
      <c r="D119" s="17"/>
      <c r="E119" s="18"/>
      <c r="F119" s="18"/>
      <c r="G119" s="18"/>
      <c r="H119" s="18"/>
      <c r="I119" s="18"/>
      <c r="J119" s="18"/>
      <c r="K119" s="18"/>
      <c r="L119" s="18"/>
      <c r="M119" s="19"/>
      <c r="N119" s="9"/>
    </row>
    <row r="120" spans="1:14" ht="30" customHeight="1">
      <c r="A120" s="16" t="s">
        <v>319</v>
      </c>
      <c r="B120" s="17" t="s">
        <v>18</v>
      </c>
      <c r="C120" s="16">
        <v>1.3</v>
      </c>
      <c r="D120" s="17" t="s">
        <v>13</v>
      </c>
      <c r="E120" s="18" t="e">
        <f t="shared" ref="E120:F123" si="13">G120+I120+K120</f>
        <v>#REF!</v>
      </c>
      <c r="F120" s="18" t="e">
        <f t="shared" si="13"/>
        <v>#REF!</v>
      </c>
      <c r="G120" s="18" t="e">
        <f>VLOOKUP(A120,#REF!,12,FALSE)</f>
        <v>#REF!</v>
      </c>
      <c r="H120" s="18" t="e">
        <f>TRUNC(C120*G120, 0)</f>
        <v>#REF!</v>
      </c>
      <c r="I120" s="18"/>
      <c r="J120" s="18"/>
      <c r="K120" s="18"/>
      <c r="L120" s="18"/>
      <c r="M120" s="19"/>
      <c r="N120" s="9"/>
    </row>
    <row r="121" spans="1:14" ht="30" customHeight="1">
      <c r="A121" s="16" t="s">
        <v>14</v>
      </c>
      <c r="B121" s="17" t="s">
        <v>15</v>
      </c>
      <c r="C121" s="16">
        <v>20</v>
      </c>
      <c r="D121" s="17" t="s">
        <v>36</v>
      </c>
      <c r="E121" s="18" t="e">
        <f t="shared" si="13"/>
        <v>#REF!</v>
      </c>
      <c r="F121" s="18" t="e">
        <f t="shared" si="13"/>
        <v>#REF!</v>
      </c>
      <c r="G121" s="18" t="e">
        <f>H120</f>
        <v>#REF!</v>
      </c>
      <c r="H121" s="18" t="e">
        <f>TRUNC(C121*G121/100, 0)</f>
        <v>#REF!</v>
      </c>
      <c r="I121" s="18"/>
      <c r="J121" s="18"/>
      <c r="K121" s="18"/>
      <c r="L121" s="18"/>
      <c r="M121" s="19"/>
      <c r="N121" s="9"/>
    </row>
    <row r="122" spans="1:14" ht="30" customHeight="1">
      <c r="A122" s="538" t="s">
        <v>317</v>
      </c>
      <c r="B122" s="504" t="e">
        <f>""&amp;N122&amp;"*16/12*1/8*25/20"</f>
        <v>#REF!</v>
      </c>
      <c r="C122" s="16">
        <v>1</v>
      </c>
      <c r="D122" s="17" t="s">
        <v>42</v>
      </c>
      <c r="E122" s="18" t="e">
        <f t="shared" si="13"/>
        <v>#REF!</v>
      </c>
      <c r="F122" s="18" t="e">
        <f t="shared" si="13"/>
        <v>#REF!</v>
      </c>
      <c r="G122" s="18"/>
      <c r="H122" s="18"/>
      <c r="I122" s="18" t="e">
        <f>INT(N122*16/12*1/8*25/20)</f>
        <v>#REF!</v>
      </c>
      <c r="J122" s="18" t="e">
        <f>TRUNC(C122*I122, 0)</f>
        <v>#REF!</v>
      </c>
      <c r="K122" s="18"/>
      <c r="L122" s="18"/>
      <c r="M122" s="19"/>
      <c r="N122" s="39" t="e">
        <f>VLOOKUP(A122,#REF!,2,FALSE)</f>
        <v>#REF!</v>
      </c>
    </row>
    <row r="123" spans="1:14" ht="30" customHeight="1">
      <c r="A123" s="16" t="s">
        <v>649</v>
      </c>
      <c r="B123" s="17"/>
      <c r="C123" s="16">
        <v>0.27989999999999998</v>
      </c>
      <c r="D123" s="17"/>
      <c r="E123" s="18">
        <f t="shared" si="13"/>
        <v>922</v>
      </c>
      <c r="F123" s="18">
        <f t="shared" si="13"/>
        <v>258</v>
      </c>
      <c r="G123" s="18"/>
      <c r="H123" s="18"/>
      <c r="I123" s="18"/>
      <c r="J123" s="18"/>
      <c r="K123" s="537" t="str">
        <f>MID(A119,FIND("：",A119)+1,FIND(" 천원",A119)-(FIND("：",A119)+1))</f>
        <v>922</v>
      </c>
      <c r="L123" s="18">
        <f>TRUNC(C123*K123, 0)</f>
        <v>258</v>
      </c>
      <c r="M123" s="19"/>
      <c r="N123" s="9"/>
    </row>
    <row r="124" spans="1:14" ht="30" customHeight="1">
      <c r="A124" s="17" t="s">
        <v>53</v>
      </c>
      <c r="B124" s="17"/>
      <c r="C124" s="16"/>
      <c r="D124" s="17"/>
      <c r="E124" s="18"/>
      <c r="F124" s="18" t="e">
        <f>H124+J124+L124</f>
        <v>#REF!</v>
      </c>
      <c r="G124" s="18"/>
      <c r="H124" s="18" t="e">
        <f>ROUNDDOWN(SUM(H119:H123),0)</f>
        <v>#REF!</v>
      </c>
      <c r="I124" s="18"/>
      <c r="J124" s="18" t="e">
        <f>ROUNDDOWN(SUM(J119:J123),0)</f>
        <v>#REF!</v>
      </c>
      <c r="K124" s="18"/>
      <c r="L124" s="18">
        <f>ROUNDDOWN(SUM(L119:L123),0)</f>
        <v>258</v>
      </c>
      <c r="M124" s="19"/>
      <c r="N124" s="9"/>
    </row>
    <row r="125" spans="1:14" ht="30" customHeight="1">
      <c r="A125" s="17"/>
      <c r="B125" s="17"/>
      <c r="C125" s="16"/>
      <c r="D125" s="17"/>
      <c r="E125" s="18"/>
      <c r="F125" s="18"/>
      <c r="G125" s="18"/>
      <c r="H125" s="18"/>
      <c r="I125" s="18"/>
      <c r="J125" s="18"/>
      <c r="K125" s="18"/>
      <c r="L125" s="18"/>
      <c r="M125" s="16"/>
      <c r="N125" s="9"/>
    </row>
    <row r="126" spans="1:14" ht="30" customHeight="1">
      <c r="A126" s="336"/>
      <c r="B126" s="12"/>
      <c r="C126" s="12"/>
      <c r="D126" s="12"/>
      <c r="E126" s="12"/>
      <c r="F126" s="12"/>
      <c r="G126" s="12"/>
      <c r="H126" s="12"/>
      <c r="I126" s="13"/>
      <c r="J126" s="14"/>
      <c r="K126" s="13"/>
      <c r="L126" s="14"/>
      <c r="M126" s="15"/>
      <c r="N126" s="9"/>
    </row>
    <row r="127" spans="1:14" ht="30" customHeight="1">
      <c r="A127" s="16"/>
      <c r="B127" s="17"/>
      <c r="C127" s="16"/>
      <c r="D127" s="17"/>
      <c r="E127" s="18"/>
      <c r="F127" s="18"/>
      <c r="G127" s="18"/>
      <c r="H127" s="18"/>
      <c r="I127" s="18"/>
      <c r="J127" s="18"/>
      <c r="K127" s="386"/>
      <c r="L127" s="18"/>
      <c r="M127" s="19"/>
      <c r="N127" s="9"/>
    </row>
    <row r="128" spans="1:14" ht="30" customHeight="1">
      <c r="A128" s="17"/>
      <c r="B128" s="17"/>
      <c r="C128" s="16"/>
      <c r="D128" s="17"/>
      <c r="E128" s="18"/>
      <c r="F128" s="18"/>
      <c r="G128" s="18"/>
      <c r="H128" s="18"/>
      <c r="I128" s="18"/>
      <c r="J128" s="18"/>
      <c r="K128" s="18"/>
      <c r="L128" s="18"/>
      <c r="M128" s="19"/>
    </row>
    <row r="129" spans="1:14" ht="30" customHeight="1">
      <c r="A129" s="335" t="s">
        <v>679</v>
      </c>
      <c r="B129" s="16"/>
      <c r="C129" s="16"/>
      <c r="D129" s="16"/>
      <c r="E129" s="18"/>
      <c r="F129" s="18"/>
      <c r="G129" s="18"/>
      <c r="H129" s="18"/>
      <c r="I129" s="18"/>
      <c r="J129" s="18"/>
      <c r="K129" s="18"/>
      <c r="L129" s="18"/>
      <c r="M129" s="19"/>
    </row>
    <row r="130" spans="1:14" ht="30" customHeight="1">
      <c r="A130" s="16" t="s">
        <v>316</v>
      </c>
      <c r="B130" s="17" t="s">
        <v>12</v>
      </c>
      <c r="C130" s="16">
        <v>5.0999999999999996</v>
      </c>
      <c r="D130" s="17" t="s">
        <v>13</v>
      </c>
      <c r="E130" s="18" t="e">
        <f t="shared" ref="E130:F133" si="14">G130+I130+K130</f>
        <v>#REF!</v>
      </c>
      <c r="F130" s="18" t="e">
        <f t="shared" si="14"/>
        <v>#REF!</v>
      </c>
      <c r="G130" s="18" t="e">
        <f>VLOOKUP(A130,#REF!,12,FALSE)</f>
        <v>#REF!</v>
      </c>
      <c r="H130" s="18" t="e">
        <f>TRUNC(C130*G130,0)</f>
        <v>#REF!</v>
      </c>
      <c r="I130" s="18"/>
      <c r="J130" s="18"/>
      <c r="K130" s="18"/>
      <c r="L130" s="18"/>
      <c r="M130" s="19"/>
    </row>
    <row r="131" spans="1:14" ht="30" customHeight="1">
      <c r="A131" s="16" t="s">
        <v>14</v>
      </c>
      <c r="B131" s="17" t="s">
        <v>15</v>
      </c>
      <c r="C131" s="16">
        <v>20</v>
      </c>
      <c r="D131" s="17" t="s">
        <v>36</v>
      </c>
      <c r="E131" s="18" t="e">
        <f t="shared" si="14"/>
        <v>#REF!</v>
      </c>
      <c r="F131" s="18" t="e">
        <f t="shared" si="14"/>
        <v>#REF!</v>
      </c>
      <c r="G131" s="18" t="e">
        <f>H130</f>
        <v>#REF!</v>
      </c>
      <c r="H131" s="18" t="e">
        <f>TRUNC(C131*G131/100,0)</f>
        <v>#REF!</v>
      </c>
      <c r="I131" s="18"/>
      <c r="J131" s="18"/>
      <c r="K131" s="18"/>
      <c r="L131" s="18"/>
      <c r="M131" s="19"/>
    </row>
    <row r="132" spans="1:14" ht="30" customHeight="1">
      <c r="A132" s="16" t="s">
        <v>328</v>
      </c>
      <c r="B132" s="504"/>
      <c r="C132" s="16">
        <v>1</v>
      </c>
      <c r="D132" s="17" t="s">
        <v>16</v>
      </c>
      <c r="E132" s="18" t="e">
        <f t="shared" si="14"/>
        <v>#REF!</v>
      </c>
      <c r="F132" s="18" t="e">
        <f t="shared" si="14"/>
        <v>#REF!</v>
      </c>
      <c r="G132" s="18"/>
      <c r="H132" s="18"/>
      <c r="I132" s="18" t="e">
        <f>INT(N132*16/12*1/8*25/20)</f>
        <v>#REF!</v>
      </c>
      <c r="J132" s="18" t="e">
        <f>TRUNC(C132*I132, 0)</f>
        <v>#REF!</v>
      </c>
      <c r="K132" s="18"/>
      <c r="L132" s="18"/>
      <c r="M132" s="19"/>
      <c r="N132" s="39" t="e">
        <f>VLOOKUP(A132,#REF!,2,FALSE)</f>
        <v>#REF!</v>
      </c>
    </row>
    <row r="133" spans="1:14" ht="30" customHeight="1">
      <c r="A133" s="16" t="s">
        <v>17</v>
      </c>
      <c r="B133" s="17"/>
      <c r="C133" s="16">
        <v>0.25979999999999998</v>
      </c>
      <c r="D133" s="17"/>
      <c r="E133" s="18">
        <f t="shared" si="14"/>
        <v>42791</v>
      </c>
      <c r="F133" s="18">
        <f t="shared" si="14"/>
        <v>11117</v>
      </c>
      <c r="G133" s="18"/>
      <c r="H133" s="18"/>
      <c r="I133" s="18"/>
      <c r="J133" s="18"/>
      <c r="K133" s="537" t="str">
        <f>MID(A129,FIND("：",A129)+1,FIND(" 천원",A129)-(FIND("：",A129)+1))</f>
        <v>42,791</v>
      </c>
      <c r="L133" s="18">
        <f>TRUNC(C133*K133, 0)</f>
        <v>11117</v>
      </c>
      <c r="M133" s="19"/>
    </row>
    <row r="134" spans="1:14" ht="30" customHeight="1">
      <c r="A134" s="17" t="s">
        <v>46</v>
      </c>
      <c r="B134" s="17"/>
      <c r="C134" s="16"/>
      <c r="D134" s="17"/>
      <c r="E134" s="18"/>
      <c r="F134" s="18" t="e">
        <f>H134+J134+L134</f>
        <v>#REF!</v>
      </c>
      <c r="G134" s="18"/>
      <c r="H134" s="18" t="e">
        <f>INT(SUM(H130:H133))</f>
        <v>#REF!</v>
      </c>
      <c r="I134" s="18"/>
      <c r="J134" s="18" t="e">
        <f>INT(SUM(J130:J133))</f>
        <v>#REF!</v>
      </c>
      <c r="K134" s="18"/>
      <c r="L134" s="18">
        <f>INT(SUM(L130:L133))</f>
        <v>11117</v>
      </c>
      <c r="M134" s="19"/>
    </row>
    <row r="135" spans="1:14" ht="30" customHeight="1">
      <c r="A135" s="176"/>
      <c r="B135" s="176"/>
      <c r="C135" s="15"/>
      <c r="D135" s="176"/>
      <c r="E135" s="177"/>
      <c r="F135" s="177"/>
      <c r="G135" s="177"/>
      <c r="H135" s="177"/>
      <c r="I135" s="177"/>
      <c r="J135" s="177"/>
      <c r="K135" s="177"/>
      <c r="L135" s="177"/>
      <c r="M135" s="15"/>
      <c r="N135" s="9"/>
    </row>
    <row r="136" spans="1:14" ht="30" customHeight="1">
      <c r="A136" s="176"/>
      <c r="B136" s="176"/>
      <c r="C136" s="15"/>
      <c r="D136" s="176"/>
      <c r="E136" s="177"/>
      <c r="F136" s="177"/>
      <c r="G136" s="177"/>
      <c r="H136" s="177"/>
      <c r="I136" s="177"/>
      <c r="J136" s="177"/>
      <c r="K136" s="177"/>
      <c r="L136" s="177"/>
      <c r="M136" s="15"/>
      <c r="N136" s="9"/>
    </row>
    <row r="137" spans="1:14" ht="30" customHeight="1">
      <c r="A137" s="176"/>
      <c r="B137" s="176"/>
      <c r="C137" s="15"/>
      <c r="D137" s="176"/>
      <c r="E137" s="177"/>
      <c r="F137" s="177"/>
      <c r="G137" s="177"/>
      <c r="H137" s="177"/>
      <c r="I137" s="177"/>
      <c r="J137" s="177"/>
      <c r="K137" s="177"/>
      <c r="L137" s="177"/>
      <c r="M137" s="15"/>
      <c r="N137" s="9"/>
    </row>
    <row r="138" spans="1:14" ht="30" customHeight="1">
      <c r="A138" s="176"/>
      <c r="B138" s="176"/>
      <c r="C138" s="15"/>
      <c r="D138" s="176"/>
      <c r="E138" s="177"/>
      <c r="F138" s="177"/>
      <c r="G138" s="177"/>
      <c r="H138" s="177"/>
      <c r="I138" s="177"/>
      <c r="J138" s="177"/>
      <c r="K138" s="177"/>
      <c r="L138" s="177"/>
      <c r="M138" s="15"/>
      <c r="N138" s="9"/>
    </row>
    <row r="139" spans="1:14" ht="30" customHeight="1">
      <c r="A139" s="176"/>
      <c r="B139" s="176"/>
      <c r="C139" s="15"/>
      <c r="D139" s="176"/>
      <c r="E139" s="177"/>
      <c r="F139" s="177"/>
      <c r="G139" s="177"/>
      <c r="H139" s="177"/>
      <c r="I139" s="177"/>
      <c r="J139" s="177"/>
      <c r="K139" s="177"/>
      <c r="L139" s="177"/>
      <c r="M139" s="15"/>
      <c r="N139" s="9"/>
    </row>
    <row r="140" spans="1:14" ht="30" customHeight="1">
      <c r="A140" s="176"/>
      <c r="B140" s="176"/>
      <c r="C140" s="15"/>
      <c r="D140" s="176"/>
      <c r="E140" s="177"/>
      <c r="F140" s="177"/>
      <c r="G140" s="177"/>
      <c r="H140" s="177"/>
      <c r="I140" s="177"/>
      <c r="J140" s="177"/>
      <c r="K140" s="177"/>
      <c r="L140" s="177"/>
      <c r="M140" s="15"/>
      <c r="N140" s="9"/>
    </row>
    <row r="141" spans="1:14" ht="30" customHeight="1">
      <c r="A141" s="176"/>
      <c r="B141" s="176"/>
      <c r="C141" s="15"/>
      <c r="D141" s="176"/>
      <c r="E141" s="177"/>
      <c r="F141" s="177"/>
      <c r="G141" s="177"/>
      <c r="H141" s="177"/>
      <c r="I141" s="177"/>
      <c r="J141" s="177"/>
      <c r="K141" s="177"/>
      <c r="L141" s="177"/>
      <c r="M141" s="15"/>
      <c r="N141" s="9"/>
    </row>
    <row r="142" spans="1:14" ht="30" customHeight="1">
      <c r="A142" s="176"/>
      <c r="B142" s="176"/>
      <c r="C142" s="15"/>
      <c r="D142" s="176"/>
      <c r="E142" s="177"/>
      <c r="F142" s="177"/>
      <c r="G142" s="177"/>
      <c r="H142" s="177"/>
      <c r="I142" s="177"/>
      <c r="J142" s="177"/>
      <c r="K142" s="177"/>
      <c r="L142" s="177"/>
      <c r="M142" s="15"/>
      <c r="N142" s="9"/>
    </row>
    <row r="143" spans="1:14" ht="30" customHeight="1">
      <c r="A143" s="176"/>
      <c r="B143" s="176"/>
      <c r="C143" s="15"/>
      <c r="D143" s="176"/>
      <c r="E143" s="177"/>
      <c r="F143" s="177"/>
      <c r="G143" s="177"/>
      <c r="H143" s="177"/>
      <c r="I143" s="177"/>
      <c r="J143" s="177"/>
      <c r="K143" s="177"/>
      <c r="L143" s="177"/>
      <c r="M143" s="15"/>
      <c r="N143" s="9"/>
    </row>
    <row r="144" spans="1:14" ht="30" customHeight="1">
      <c r="A144" s="176"/>
      <c r="B144" s="176"/>
      <c r="C144" s="15"/>
      <c r="D144" s="176"/>
      <c r="E144" s="177"/>
      <c r="F144" s="177"/>
      <c r="G144" s="177"/>
      <c r="H144" s="177"/>
      <c r="I144" s="177"/>
      <c r="J144" s="177"/>
      <c r="K144" s="177"/>
      <c r="L144" s="177"/>
      <c r="M144" s="15"/>
      <c r="N144" s="9"/>
    </row>
    <row r="145" spans="1:14" ht="30" customHeight="1">
      <c r="A145" s="176"/>
      <c r="B145" s="176"/>
      <c r="C145" s="15"/>
      <c r="D145" s="176"/>
      <c r="E145" s="177"/>
      <c r="F145" s="177"/>
      <c r="G145" s="177"/>
      <c r="H145" s="177"/>
      <c r="I145" s="177"/>
      <c r="J145" s="177"/>
      <c r="K145" s="177"/>
      <c r="L145" s="177"/>
      <c r="M145" s="15"/>
      <c r="N145" s="9"/>
    </row>
    <row r="146" spans="1:14" ht="30" customHeight="1">
      <c r="A146" s="176"/>
      <c r="B146" s="176"/>
      <c r="C146" s="15"/>
      <c r="D146" s="176"/>
      <c r="E146" s="177"/>
      <c r="F146" s="177"/>
      <c r="G146" s="177"/>
      <c r="H146" s="177"/>
      <c r="I146" s="177"/>
      <c r="J146" s="177"/>
      <c r="K146" s="177"/>
      <c r="L146" s="177"/>
      <c r="M146" s="15"/>
      <c r="N146" s="9"/>
    </row>
  </sheetData>
  <mergeCells count="9">
    <mergeCell ref="I1:J1"/>
    <mergeCell ref="K1:L1"/>
    <mergeCell ref="M1:M2"/>
    <mergeCell ref="A1:A2"/>
    <mergeCell ref="B1:B2"/>
    <mergeCell ref="C1:C2"/>
    <mergeCell ref="D1:D2"/>
    <mergeCell ref="E1:F1"/>
    <mergeCell ref="G1:H1"/>
  </mergeCells>
  <phoneticPr fontId="90" type="noConversion"/>
  <pageMargins left="0.78740157480314965" right="0.39370078740157483" top="0.78740157480314965" bottom="0.39370078740157483" header="0.39370078740157483" footer="0.19685039370078741"/>
  <pageSetup paperSize="9" scale="82" fitToHeight="20" orientation="landscape" r:id="rId1"/>
  <headerFooter alignWithMargins="0">
    <oddHeader>&amp;C&amp;"돋움체,굵게"&amp;18건 설 기 계  손 료</oddHead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AA24"/>
  <sheetViews>
    <sheetView view="pageBreakPreview" zoomScaleNormal="85" zoomScaleSheetLayoutView="100" workbookViewId="0">
      <selection activeCell="AA13" sqref="AA13:AA17"/>
    </sheetView>
  </sheetViews>
  <sheetFormatPr defaultColWidth="9" defaultRowHeight="20.100000000000001" customHeight="1"/>
  <cols>
    <col min="1" max="2" width="4.625" style="116" customWidth="1"/>
    <col min="3" max="3" width="8.625" style="116" customWidth="1"/>
    <col min="4" max="24" width="4.625" style="116" customWidth="1"/>
    <col min="25" max="25" width="4.75" style="116" customWidth="1"/>
    <col min="26" max="26" width="5.625" style="116" customWidth="1"/>
    <col min="27" max="27" width="19.25" style="116" customWidth="1"/>
    <col min="28" max="31" width="4.625" style="116" customWidth="1"/>
    <col min="32" max="16384" width="9" style="116"/>
  </cols>
  <sheetData>
    <row r="1" spans="1:27" ht="20.100000000000001" customHeight="1">
      <c r="A1" s="131" t="s">
        <v>686</v>
      </c>
      <c r="B1" s="132"/>
      <c r="C1" s="132"/>
      <c r="D1" s="132"/>
      <c r="E1" s="132"/>
      <c r="F1" s="132"/>
      <c r="G1" s="132"/>
      <c r="H1" s="132"/>
      <c r="I1" s="132"/>
      <c r="J1" s="132"/>
      <c r="K1" s="132"/>
      <c r="L1" s="132"/>
      <c r="M1" s="132"/>
      <c r="N1" s="132"/>
      <c r="O1" s="132"/>
      <c r="P1" s="132"/>
      <c r="Q1" s="132"/>
      <c r="R1" s="132"/>
      <c r="S1" s="132"/>
      <c r="T1" s="132"/>
      <c r="U1" s="132"/>
      <c r="V1" s="132"/>
      <c r="W1" s="132"/>
      <c r="X1" s="132"/>
      <c r="Y1" s="132"/>
      <c r="Z1" s="132"/>
    </row>
    <row r="2" spans="1:27" ht="20.100000000000001" customHeight="1">
      <c r="A2" s="133"/>
      <c r="B2" s="132"/>
      <c r="C2" s="132"/>
      <c r="D2" s="132"/>
      <c r="E2" s="132"/>
      <c r="F2" s="132"/>
      <c r="G2" s="628"/>
      <c r="H2" s="628"/>
      <c r="I2" s="628"/>
      <c r="J2" s="628"/>
      <c r="K2" s="134"/>
      <c r="L2" s="134"/>
      <c r="M2" s="134"/>
      <c r="N2" s="629" t="s">
        <v>151</v>
      </c>
      <c r="O2" s="629"/>
      <c r="P2" s="629"/>
      <c r="Q2" s="132" t="s">
        <v>152</v>
      </c>
      <c r="R2" s="630" t="s">
        <v>175</v>
      </c>
      <c r="S2" s="630"/>
      <c r="T2" s="630"/>
      <c r="U2" s="630"/>
      <c r="V2" s="630"/>
      <c r="W2" s="132"/>
      <c r="X2" s="132"/>
      <c r="Y2" s="132"/>
      <c r="Z2" s="132"/>
    </row>
    <row r="3" spans="1:27" ht="20.100000000000001" customHeight="1">
      <c r="A3" s="132"/>
      <c r="B3" s="132"/>
      <c r="C3" s="132"/>
      <c r="D3" s="132"/>
      <c r="E3" s="132"/>
      <c r="F3" s="136"/>
      <c r="G3" s="132"/>
      <c r="H3" s="132"/>
      <c r="I3" s="136"/>
      <c r="J3" s="132"/>
      <c r="K3" s="132"/>
      <c r="L3" s="132"/>
      <c r="M3" s="132"/>
      <c r="N3" s="132"/>
      <c r="O3" s="132" t="s">
        <v>144</v>
      </c>
      <c r="P3" s="132" t="s">
        <v>152</v>
      </c>
      <c r="Q3" s="631">
        <v>500</v>
      </c>
      <c r="R3" s="631"/>
      <c r="S3" s="135" t="s">
        <v>154</v>
      </c>
      <c r="T3" s="135"/>
      <c r="U3" s="135"/>
      <c r="V3" s="132"/>
      <c r="W3" s="132"/>
      <c r="X3" s="132"/>
      <c r="Y3" s="132"/>
      <c r="Z3" s="132"/>
    </row>
    <row r="4" spans="1:27" ht="20.100000000000001" customHeight="1">
      <c r="A4" s="132"/>
      <c r="B4" s="132"/>
      <c r="C4" s="132"/>
      <c r="D4" s="132"/>
      <c r="E4" s="132"/>
      <c r="F4" s="136"/>
      <c r="G4" s="132"/>
      <c r="H4" s="132"/>
      <c r="I4" s="136"/>
      <c r="J4" s="132"/>
      <c r="K4" s="132"/>
      <c r="L4" s="132"/>
      <c r="M4" s="132"/>
      <c r="N4" s="132"/>
      <c r="O4" s="132" t="s">
        <v>155</v>
      </c>
      <c r="P4" s="132" t="s">
        <v>152</v>
      </c>
      <c r="Q4" s="631">
        <v>1000</v>
      </c>
      <c r="R4" s="631"/>
      <c r="S4" s="135" t="s">
        <v>154</v>
      </c>
      <c r="T4" s="135"/>
      <c r="U4" s="135"/>
      <c r="V4" s="132"/>
      <c r="W4" s="132"/>
      <c r="X4" s="132"/>
      <c r="Y4" s="132"/>
      <c r="Z4" s="132"/>
    </row>
    <row r="5" spans="1:27" ht="20.100000000000001" customHeight="1">
      <c r="A5" s="132"/>
      <c r="B5" s="132"/>
      <c r="C5" s="132"/>
      <c r="D5" s="132"/>
      <c r="E5" s="132"/>
      <c r="F5" s="136"/>
      <c r="G5" s="132"/>
      <c r="H5" s="132"/>
      <c r="I5" s="136"/>
      <c r="J5" s="132"/>
      <c r="K5" s="132"/>
      <c r="L5" s="132"/>
      <c r="M5" s="132"/>
      <c r="N5" s="132"/>
      <c r="O5" s="132" t="s">
        <v>149</v>
      </c>
      <c r="P5" s="132" t="s">
        <v>152</v>
      </c>
      <c r="Q5" s="631">
        <v>1000</v>
      </c>
      <c r="R5" s="631"/>
      <c r="S5" s="135" t="s">
        <v>154</v>
      </c>
      <c r="T5" s="135"/>
      <c r="U5" s="135"/>
      <c r="V5" s="132"/>
      <c r="W5" s="132"/>
      <c r="X5" s="132"/>
      <c r="Y5" s="132"/>
      <c r="Z5" s="132"/>
    </row>
    <row r="6" spans="1:27" ht="20.100000000000001" customHeight="1">
      <c r="A6" s="132"/>
      <c r="B6" s="132"/>
      <c r="C6" s="132"/>
      <c r="D6" s="132"/>
      <c r="E6" s="132"/>
      <c r="F6" s="132"/>
      <c r="G6" s="132"/>
      <c r="H6" s="132"/>
      <c r="I6" s="132"/>
      <c r="J6" s="132"/>
      <c r="K6" s="132"/>
      <c r="L6" s="132"/>
      <c r="M6" s="132"/>
      <c r="N6" s="132"/>
      <c r="O6" s="132" t="s">
        <v>176</v>
      </c>
      <c r="P6" s="132" t="s">
        <v>152</v>
      </c>
      <c r="Q6" s="631">
        <f>Q3+(Q5-Q3)/2</f>
        <v>750</v>
      </c>
      <c r="R6" s="631"/>
      <c r="S6" s="135" t="s">
        <v>154</v>
      </c>
      <c r="T6" s="132"/>
      <c r="U6" s="132"/>
      <c r="V6" s="132"/>
      <c r="W6" s="132"/>
      <c r="X6" s="132"/>
      <c r="Y6" s="132"/>
      <c r="Z6" s="132"/>
    </row>
    <row r="7" spans="1:27" ht="20.100000000000001" customHeight="1">
      <c r="A7" s="132"/>
      <c r="B7" s="132"/>
      <c r="C7" s="132"/>
      <c r="D7" s="132"/>
      <c r="E7" s="132"/>
      <c r="F7" s="132"/>
      <c r="G7" s="132"/>
      <c r="H7" s="132"/>
      <c r="I7" s="132"/>
      <c r="J7" s="132"/>
      <c r="K7" s="132"/>
      <c r="L7" s="132"/>
      <c r="M7" s="132"/>
      <c r="N7" s="132"/>
      <c r="O7" s="132" t="s">
        <v>156</v>
      </c>
      <c r="P7" s="132" t="s">
        <v>152</v>
      </c>
      <c r="Q7" s="631">
        <f>Q9+(0.3*Q5)*2</f>
        <v>1800</v>
      </c>
      <c r="R7" s="631"/>
      <c r="S7" s="135" t="s">
        <v>154</v>
      </c>
      <c r="T7" s="132"/>
      <c r="U7" s="132"/>
      <c r="V7" s="132"/>
      <c r="W7" s="132"/>
      <c r="X7" s="132"/>
      <c r="Y7" s="132"/>
      <c r="Z7" s="132"/>
    </row>
    <row r="8" spans="1:27" ht="20.100000000000001" customHeight="1">
      <c r="A8" s="132"/>
      <c r="B8" s="132"/>
      <c r="C8" s="132"/>
      <c r="D8" s="132"/>
      <c r="E8" s="132"/>
      <c r="F8" s="132"/>
      <c r="G8" s="132"/>
      <c r="H8" s="132"/>
      <c r="I8" s="132"/>
      <c r="J8" s="132"/>
      <c r="K8" s="132"/>
      <c r="L8" s="132"/>
      <c r="M8" s="132"/>
      <c r="N8" s="132"/>
      <c r="O8" s="132" t="s">
        <v>177</v>
      </c>
      <c r="P8" s="132" t="s">
        <v>152</v>
      </c>
      <c r="Q8" s="631">
        <f>Q10+(0.3*Q6)*2</f>
        <v>1300</v>
      </c>
      <c r="R8" s="631"/>
      <c r="S8" s="135" t="s">
        <v>154</v>
      </c>
      <c r="T8" s="132"/>
      <c r="U8" s="132"/>
      <c r="V8" s="132"/>
      <c r="W8" s="132"/>
      <c r="X8" s="132"/>
      <c r="Y8" s="132"/>
      <c r="Z8" s="132"/>
    </row>
    <row r="9" spans="1:27" ht="20.100000000000001" customHeight="1">
      <c r="A9" s="132"/>
      <c r="B9" s="132"/>
      <c r="C9" s="132"/>
      <c r="D9" s="132"/>
      <c r="E9" s="132"/>
      <c r="F9" s="132"/>
      <c r="G9" s="132"/>
      <c r="H9" s="132"/>
      <c r="I9" s="132"/>
      <c r="J9" s="132"/>
      <c r="K9" s="132"/>
      <c r="L9" s="132"/>
      <c r="M9" s="132"/>
      <c r="N9" s="132"/>
      <c r="O9" s="132" t="s">
        <v>157</v>
      </c>
      <c r="P9" s="132" t="s">
        <v>152</v>
      </c>
      <c r="Q9" s="631">
        <f>Q5+200</f>
        <v>1200</v>
      </c>
      <c r="R9" s="631"/>
      <c r="S9" s="135" t="s">
        <v>154</v>
      </c>
      <c r="T9" s="132"/>
      <c r="U9" s="132"/>
      <c r="V9" s="132"/>
      <c r="W9" s="132"/>
      <c r="X9" s="132"/>
      <c r="Y9" s="132"/>
      <c r="Z9" s="132"/>
    </row>
    <row r="10" spans="1:27" ht="20.100000000000001" customHeight="1">
      <c r="A10" s="132"/>
      <c r="B10" s="132"/>
      <c r="C10" s="132"/>
      <c r="D10" s="132"/>
      <c r="E10" s="132"/>
      <c r="F10" s="132"/>
      <c r="G10" s="132"/>
      <c r="H10" s="132"/>
      <c r="I10" s="132"/>
      <c r="J10" s="132"/>
      <c r="K10" s="132"/>
      <c r="L10" s="132"/>
      <c r="M10" s="132"/>
      <c r="N10" s="132"/>
      <c r="O10" s="132" t="s">
        <v>178</v>
      </c>
      <c r="P10" s="132" t="s">
        <v>152</v>
      </c>
      <c r="Q10" s="631">
        <f>Q6+100</f>
        <v>850</v>
      </c>
      <c r="R10" s="631"/>
      <c r="S10" s="135" t="s">
        <v>154</v>
      </c>
      <c r="T10" s="132"/>
      <c r="U10" s="132"/>
      <c r="V10" s="132"/>
      <c r="W10" s="132"/>
      <c r="X10" s="132"/>
      <c r="Y10" s="132"/>
      <c r="Z10" s="132"/>
    </row>
    <row r="11" spans="1:27" ht="20.100000000000001" customHeight="1">
      <c r="A11" s="132"/>
      <c r="B11" s="132"/>
      <c r="C11" s="132"/>
      <c r="D11" s="132"/>
      <c r="E11" s="132"/>
      <c r="F11" s="132"/>
      <c r="G11" s="132"/>
      <c r="H11" s="132"/>
      <c r="I11" s="132"/>
      <c r="J11" s="132"/>
      <c r="K11" s="132"/>
      <c r="L11" s="132"/>
      <c r="M11" s="132"/>
      <c r="N11" s="132"/>
      <c r="O11" s="132" t="s">
        <v>158</v>
      </c>
      <c r="P11" s="132" t="s">
        <v>152</v>
      </c>
      <c r="Q11" s="631">
        <f>TRUNC((SQRT((((Q5-Q3)/2)^2)+(Q4^2))),3)</f>
        <v>1030.7760000000001</v>
      </c>
      <c r="R11" s="631"/>
      <c r="S11" s="135" t="s">
        <v>154</v>
      </c>
      <c r="T11" s="132"/>
      <c r="U11" s="132"/>
      <c r="V11" s="132"/>
      <c r="W11" s="132"/>
      <c r="X11" s="132"/>
      <c r="Y11" s="132"/>
      <c r="Z11" s="132"/>
    </row>
    <row r="12" spans="1:27" ht="20.100000000000001" customHeight="1">
      <c r="A12" s="630" t="s">
        <v>159</v>
      </c>
      <c r="B12" s="630"/>
      <c r="C12" s="630"/>
      <c r="D12" s="135" t="s">
        <v>126</v>
      </c>
      <c r="E12" s="132"/>
      <c r="F12" s="132"/>
      <c r="G12" s="132"/>
      <c r="H12" s="132"/>
      <c r="I12" s="132"/>
      <c r="J12" s="135"/>
      <c r="K12" s="135"/>
      <c r="L12" s="135"/>
      <c r="M12" s="135"/>
      <c r="N12" s="132"/>
      <c r="O12" s="135"/>
      <c r="P12" s="132"/>
      <c r="Q12" s="135"/>
      <c r="R12" s="132"/>
      <c r="S12" s="132"/>
      <c r="T12" s="132"/>
      <c r="U12" s="132"/>
      <c r="V12" s="132"/>
      <c r="W12" s="132"/>
      <c r="X12" s="132"/>
      <c r="Y12" s="132"/>
      <c r="Z12" s="132"/>
    </row>
    <row r="13" spans="1:27" ht="20.100000000000001" customHeight="1">
      <c r="A13" s="629" t="s">
        <v>143</v>
      </c>
      <c r="B13" s="629" t="s">
        <v>128</v>
      </c>
      <c r="C13" s="137" t="s">
        <v>155</v>
      </c>
      <c r="D13" s="629" t="s">
        <v>179</v>
      </c>
      <c r="E13" s="629" t="s">
        <v>144</v>
      </c>
      <c r="F13" s="135">
        <v>2</v>
      </c>
      <c r="G13" s="629" t="s">
        <v>160</v>
      </c>
      <c r="H13" s="629" t="s">
        <v>149</v>
      </c>
      <c r="I13" s="629" t="s">
        <v>142</v>
      </c>
      <c r="J13" s="629" t="s">
        <v>176</v>
      </c>
      <c r="K13" s="629"/>
      <c r="L13" s="629" t="s">
        <v>160</v>
      </c>
      <c r="M13" s="629" t="s">
        <v>180</v>
      </c>
      <c r="N13" s="629" t="s">
        <v>181</v>
      </c>
      <c r="O13" s="629" t="s">
        <v>144</v>
      </c>
      <c r="P13" s="135">
        <v>2</v>
      </c>
      <c r="Q13" s="631" t="s">
        <v>142</v>
      </c>
      <c r="R13" s="629" t="s">
        <v>148</v>
      </c>
      <c r="S13" s="629" t="s">
        <v>149</v>
      </c>
      <c r="T13" s="631" t="s">
        <v>142</v>
      </c>
      <c r="U13" s="631" t="s">
        <v>176</v>
      </c>
      <c r="V13" s="631" t="s">
        <v>182</v>
      </c>
      <c r="W13" s="631" t="s">
        <v>135</v>
      </c>
      <c r="X13" s="631">
        <f>TRUNC((((Q4/1000)/C14)*((((Q3/1000)^2)+((Q5/1000)*(Q6/1000)))+SQRT(((Q3/1000)^2)*((Q5/1000)*(Q6/1000))))),3)</f>
        <v>0.47699999999999998</v>
      </c>
      <c r="Y13" s="631"/>
      <c r="Z13" s="631" t="s">
        <v>162</v>
      </c>
      <c r="AA13" s="116">
        <f>C18</f>
        <v>1.6339999999999999</v>
      </c>
    </row>
    <row r="14" spans="1:27" ht="20.100000000000001" customHeight="1">
      <c r="A14" s="629"/>
      <c r="B14" s="629"/>
      <c r="C14" s="138">
        <v>3</v>
      </c>
      <c r="D14" s="629"/>
      <c r="E14" s="629"/>
      <c r="F14" s="135"/>
      <c r="G14" s="629"/>
      <c r="H14" s="629"/>
      <c r="I14" s="629"/>
      <c r="J14" s="629"/>
      <c r="K14" s="629"/>
      <c r="L14" s="629"/>
      <c r="M14" s="629"/>
      <c r="N14" s="629"/>
      <c r="O14" s="629"/>
      <c r="P14" s="135"/>
      <c r="Q14" s="631"/>
      <c r="R14" s="629"/>
      <c r="S14" s="629"/>
      <c r="T14" s="631"/>
      <c r="U14" s="631"/>
      <c r="V14" s="631"/>
      <c r="W14" s="631"/>
      <c r="X14" s="631"/>
      <c r="Y14" s="631"/>
      <c r="Z14" s="631"/>
      <c r="AA14" s="116">
        <f>M19</f>
        <v>1.157</v>
      </c>
    </row>
    <row r="15" spans="1:27" ht="20.100000000000001" customHeight="1">
      <c r="A15" s="630" t="s">
        <v>163</v>
      </c>
      <c r="B15" s="630"/>
      <c r="C15" s="630"/>
      <c r="D15" s="135" t="s">
        <v>126</v>
      </c>
      <c r="E15" s="135"/>
      <c r="F15" s="135"/>
      <c r="G15" s="135"/>
      <c r="H15" s="135"/>
      <c r="I15" s="135"/>
      <c r="J15" s="135"/>
      <c r="K15" s="135"/>
      <c r="L15" s="135"/>
      <c r="M15" s="135"/>
      <c r="N15" s="135"/>
      <c r="O15" s="135"/>
      <c r="P15" s="135"/>
      <c r="Q15" s="135"/>
      <c r="R15" s="135"/>
      <c r="S15" s="135"/>
      <c r="T15" s="135"/>
      <c r="U15" s="135"/>
      <c r="V15" s="135"/>
      <c r="W15" s="135"/>
      <c r="X15" s="135"/>
      <c r="Y15" s="135"/>
      <c r="Z15" s="135"/>
      <c r="AA15" s="116">
        <f>X13</f>
        <v>0.47699999999999998</v>
      </c>
    </row>
    <row r="16" spans="1:27" ht="20.100000000000001" customHeight="1">
      <c r="A16" s="629" t="s">
        <v>127</v>
      </c>
      <c r="B16" s="629" t="s">
        <v>128</v>
      </c>
      <c r="C16" s="137" t="s">
        <v>155</v>
      </c>
      <c r="D16" s="629" t="s">
        <v>183</v>
      </c>
      <c r="E16" s="629" t="s">
        <v>156</v>
      </c>
      <c r="F16" s="629" t="s">
        <v>142</v>
      </c>
      <c r="G16" s="629" t="s">
        <v>177</v>
      </c>
      <c r="H16" s="629" t="s">
        <v>146</v>
      </c>
      <c r="I16" s="629" t="s">
        <v>160</v>
      </c>
      <c r="J16" s="629" t="s">
        <v>148</v>
      </c>
      <c r="K16" s="629" t="s">
        <v>157</v>
      </c>
      <c r="L16" s="629" t="s">
        <v>142</v>
      </c>
      <c r="M16" s="629" t="s">
        <v>178</v>
      </c>
      <c r="N16" s="629" t="s">
        <v>146</v>
      </c>
      <c r="O16" s="629" t="s">
        <v>160</v>
      </c>
      <c r="P16" s="629" t="s">
        <v>180</v>
      </c>
      <c r="Q16" s="631" t="s">
        <v>184</v>
      </c>
      <c r="R16" s="629" t="s">
        <v>185</v>
      </c>
      <c r="S16" s="629" t="s">
        <v>142</v>
      </c>
      <c r="T16" s="629" t="s">
        <v>177</v>
      </c>
      <c r="U16" s="629" t="s">
        <v>146</v>
      </c>
      <c r="V16" s="629" t="s">
        <v>186</v>
      </c>
      <c r="W16" s="631" t="s">
        <v>157</v>
      </c>
      <c r="X16" s="631" t="s">
        <v>187</v>
      </c>
      <c r="Y16" s="631" t="s">
        <v>182</v>
      </c>
      <c r="Z16" s="132"/>
      <c r="AA16" s="116">
        <f>K20</f>
        <v>0.47699999999999998</v>
      </c>
    </row>
    <row r="17" spans="1:27" ht="20.100000000000001" customHeight="1">
      <c r="A17" s="629"/>
      <c r="B17" s="629"/>
      <c r="C17" s="138">
        <v>3</v>
      </c>
      <c r="D17" s="629"/>
      <c r="E17" s="629"/>
      <c r="F17" s="629"/>
      <c r="G17" s="629"/>
      <c r="H17" s="629"/>
      <c r="I17" s="629"/>
      <c r="J17" s="629"/>
      <c r="K17" s="629"/>
      <c r="L17" s="629"/>
      <c r="M17" s="629"/>
      <c r="N17" s="629"/>
      <c r="O17" s="629"/>
      <c r="P17" s="629"/>
      <c r="Q17" s="631"/>
      <c r="R17" s="629"/>
      <c r="S17" s="629"/>
      <c r="T17" s="629"/>
      <c r="U17" s="629"/>
      <c r="V17" s="629"/>
      <c r="W17" s="631"/>
      <c r="X17" s="631"/>
      <c r="Y17" s="631"/>
      <c r="Z17" s="132"/>
      <c r="AA17" s="116">
        <f>C24</f>
        <v>2.0609999999999999</v>
      </c>
    </row>
    <row r="18" spans="1:27" ht="20.100000000000001" customHeight="1">
      <c r="A18" s="135"/>
      <c r="B18" s="137" t="s">
        <v>128</v>
      </c>
      <c r="C18" s="135">
        <f>TRUNC((((Q4/1000)/C17)*(((Q7/1000)*(Q8/1000))+((Q9/1000)*(Q10/1000))+SQRT(((Q7/1000)*(Q8/1000))*((Q9/1000)*(Q10/1000))))),3)</f>
        <v>1.6339999999999999</v>
      </c>
      <c r="D18" s="135" t="str">
        <f>D15</f>
        <v>[㎥]</v>
      </c>
      <c r="E18" s="135"/>
      <c r="F18" s="135"/>
      <c r="G18" s="135"/>
      <c r="H18" s="135"/>
      <c r="I18" s="135"/>
      <c r="J18" s="135"/>
      <c r="K18" s="135"/>
      <c r="L18" s="135"/>
      <c r="M18" s="135"/>
      <c r="N18" s="135"/>
      <c r="O18" s="135"/>
      <c r="P18" s="135"/>
      <c r="Q18" s="135"/>
      <c r="R18" s="135"/>
      <c r="S18" s="132"/>
      <c r="T18" s="132"/>
      <c r="U18" s="132"/>
      <c r="V18" s="132"/>
      <c r="W18" s="132"/>
      <c r="X18" s="132"/>
      <c r="Y18" s="132"/>
      <c r="Z18" s="132"/>
    </row>
    <row r="19" spans="1:27" ht="20.100000000000001" customHeight="1">
      <c r="A19" s="630" t="s">
        <v>164</v>
      </c>
      <c r="B19" s="630"/>
      <c r="C19" s="630"/>
      <c r="D19" s="630"/>
      <c r="E19" s="135" t="s">
        <v>188</v>
      </c>
      <c r="F19" s="139"/>
      <c r="G19" s="137" t="s">
        <v>165</v>
      </c>
      <c r="H19" s="137" t="s">
        <v>128</v>
      </c>
      <c r="I19" s="135" t="s">
        <v>127</v>
      </c>
      <c r="J19" s="135" t="s">
        <v>166</v>
      </c>
      <c r="K19" s="135" t="s">
        <v>143</v>
      </c>
      <c r="L19" s="137" t="s">
        <v>128</v>
      </c>
      <c r="M19" s="629">
        <f>C18-X13</f>
        <v>1.157</v>
      </c>
      <c r="N19" s="629"/>
      <c r="O19" s="629" t="s">
        <v>126</v>
      </c>
      <c r="P19" s="629"/>
      <c r="Q19" s="135"/>
      <c r="R19" s="135"/>
      <c r="S19" s="135"/>
      <c r="T19" s="135"/>
      <c r="U19" s="135"/>
      <c r="V19" s="135"/>
      <c r="W19" s="135"/>
      <c r="X19" s="135"/>
      <c r="Y19" s="135"/>
      <c r="Z19" s="135"/>
    </row>
    <row r="20" spans="1:27" ht="20.100000000000001" customHeight="1">
      <c r="A20" s="630" t="s">
        <v>167</v>
      </c>
      <c r="B20" s="630"/>
      <c r="C20" s="630"/>
      <c r="D20" s="630"/>
      <c r="E20" s="135" t="s">
        <v>188</v>
      </c>
      <c r="F20" s="139"/>
      <c r="G20" s="137" t="s">
        <v>150</v>
      </c>
      <c r="H20" s="137" t="s">
        <v>128</v>
      </c>
      <c r="I20" s="137" t="s">
        <v>143</v>
      </c>
      <c r="J20" s="137" t="s">
        <v>128</v>
      </c>
      <c r="K20" s="629">
        <f>X13</f>
        <v>0.47699999999999998</v>
      </c>
      <c r="L20" s="629"/>
      <c r="M20" s="629" t="s">
        <v>126</v>
      </c>
      <c r="N20" s="629"/>
      <c r="O20" s="135"/>
      <c r="P20" s="135"/>
      <c r="Q20" s="135"/>
      <c r="R20" s="135"/>
      <c r="S20" s="135"/>
      <c r="T20" s="135"/>
      <c r="U20" s="135"/>
      <c r="V20" s="135"/>
      <c r="W20" s="135"/>
      <c r="X20" s="135"/>
      <c r="Y20" s="135"/>
      <c r="Z20" s="135"/>
    </row>
    <row r="21" spans="1:27" ht="20.100000000000001" customHeight="1">
      <c r="A21" s="630" t="s">
        <v>168</v>
      </c>
      <c r="B21" s="630"/>
      <c r="C21" s="630"/>
      <c r="D21" s="135" t="s">
        <v>145</v>
      </c>
      <c r="E21" s="135"/>
      <c r="F21" s="135"/>
      <c r="G21" s="135"/>
      <c r="H21" s="135"/>
      <c r="I21" s="135"/>
      <c r="J21" s="135"/>
      <c r="K21" s="135"/>
      <c r="L21" s="135"/>
      <c r="M21" s="135"/>
      <c r="N21" s="135"/>
      <c r="O21" s="135"/>
      <c r="P21" s="135"/>
      <c r="Q21" s="135"/>
      <c r="R21" s="135"/>
      <c r="S21" s="135"/>
      <c r="T21" s="135"/>
      <c r="U21" s="135"/>
      <c r="V21" s="135"/>
      <c r="W21" s="135"/>
      <c r="X21" s="135"/>
      <c r="Y21" s="135"/>
      <c r="Z21" s="135"/>
    </row>
    <row r="22" spans="1:27" ht="20.100000000000001" customHeight="1">
      <c r="A22" s="629" t="s">
        <v>169</v>
      </c>
      <c r="B22" s="629" t="s">
        <v>128</v>
      </c>
      <c r="C22" s="629" t="s">
        <v>189</v>
      </c>
      <c r="D22" s="137" t="s">
        <v>129</v>
      </c>
      <c r="E22" s="137" t="s">
        <v>130</v>
      </c>
      <c r="F22" s="137" t="s">
        <v>131</v>
      </c>
      <c r="G22" s="629" t="s">
        <v>190</v>
      </c>
      <c r="H22" s="629" t="s">
        <v>132</v>
      </c>
      <c r="I22" s="629" t="s">
        <v>191</v>
      </c>
      <c r="J22" s="629" t="s">
        <v>133</v>
      </c>
      <c r="K22" s="629" t="s">
        <v>132</v>
      </c>
      <c r="L22" s="629" t="s">
        <v>192</v>
      </c>
      <c r="M22" s="629" t="s">
        <v>190</v>
      </c>
      <c r="N22" s="629" t="s">
        <v>130</v>
      </c>
      <c r="O22" s="629" t="s">
        <v>191</v>
      </c>
      <c r="P22" s="137" t="s">
        <v>129</v>
      </c>
      <c r="Q22" s="137" t="s">
        <v>130</v>
      </c>
      <c r="R22" s="137" t="s">
        <v>193</v>
      </c>
      <c r="S22" s="629" t="s">
        <v>190</v>
      </c>
      <c r="T22" s="629" t="s">
        <v>132</v>
      </c>
      <c r="U22" s="629" t="s">
        <v>192</v>
      </c>
      <c r="V22" s="629" t="s">
        <v>132</v>
      </c>
      <c r="W22" s="629">
        <v>2</v>
      </c>
      <c r="X22" s="629" t="s">
        <v>194</v>
      </c>
      <c r="Y22" s="135"/>
      <c r="Z22" s="135"/>
    </row>
    <row r="23" spans="1:27" ht="20.100000000000001" customHeight="1">
      <c r="A23" s="629"/>
      <c r="B23" s="629"/>
      <c r="C23" s="629"/>
      <c r="D23" s="632">
        <v>2</v>
      </c>
      <c r="E23" s="632"/>
      <c r="F23" s="632"/>
      <c r="G23" s="629"/>
      <c r="H23" s="629"/>
      <c r="I23" s="629"/>
      <c r="J23" s="629"/>
      <c r="K23" s="629"/>
      <c r="L23" s="629"/>
      <c r="M23" s="629"/>
      <c r="N23" s="629"/>
      <c r="O23" s="629"/>
      <c r="P23" s="632">
        <v>2</v>
      </c>
      <c r="Q23" s="632"/>
      <c r="R23" s="632"/>
      <c r="S23" s="629"/>
      <c r="T23" s="629"/>
      <c r="U23" s="629"/>
      <c r="V23" s="629"/>
      <c r="W23" s="629"/>
      <c r="X23" s="629"/>
      <c r="Y23" s="135"/>
      <c r="Z23" s="135"/>
    </row>
    <row r="24" spans="1:27" ht="20.100000000000001" customHeight="1">
      <c r="A24" s="135"/>
      <c r="B24" s="137" t="s">
        <v>128</v>
      </c>
      <c r="C24" s="135">
        <f>TRUNC(((((Q3/1000)+(Q5/1000))/D23)*((Q4/1000)*(Q11/1000))+((((Q3/1000)+(Q6/1000))/P23)*(Q11/1000)*W22)),3)</f>
        <v>2.0609999999999999</v>
      </c>
      <c r="D24" s="629" t="s">
        <v>145</v>
      </c>
      <c r="E24" s="629"/>
      <c r="F24" s="135"/>
      <c r="G24" s="135"/>
      <c r="H24" s="135"/>
      <c r="I24" s="135"/>
      <c r="J24" s="135"/>
      <c r="K24" s="135"/>
      <c r="L24" s="135"/>
      <c r="M24" s="135"/>
      <c r="N24" s="135"/>
      <c r="O24" s="135"/>
      <c r="P24" s="135"/>
      <c r="Q24" s="135"/>
      <c r="R24" s="135"/>
      <c r="S24" s="135"/>
      <c r="T24" s="135"/>
      <c r="U24" s="135"/>
      <c r="V24" s="135"/>
      <c r="W24" s="135"/>
      <c r="X24" s="135"/>
      <c r="Y24" s="135"/>
      <c r="Z24" s="135"/>
    </row>
  </sheetData>
  <mergeCells count="87">
    <mergeCell ref="Q5:R5"/>
    <mergeCell ref="Q6:R6"/>
    <mergeCell ref="Q7:R7"/>
    <mergeCell ref="Q8:R8"/>
    <mergeCell ref="Q9:R9"/>
    <mergeCell ref="G2:J2"/>
    <mergeCell ref="N2:P2"/>
    <mergeCell ref="R2:V2"/>
    <mergeCell ref="Q3:R3"/>
    <mergeCell ref="Q4:R4"/>
    <mergeCell ref="Q10:R10"/>
    <mergeCell ref="Q11:R11"/>
    <mergeCell ref="A12:C12"/>
    <mergeCell ref="A13:A14"/>
    <mergeCell ref="B13:B14"/>
    <mergeCell ref="D13:D14"/>
    <mergeCell ref="E13:E14"/>
    <mergeCell ref="G13:G14"/>
    <mergeCell ref="H13:H14"/>
    <mergeCell ref="I13:I14"/>
    <mergeCell ref="J13:K14"/>
    <mergeCell ref="L13:L14"/>
    <mergeCell ref="M13:M14"/>
    <mergeCell ref="N13:N14"/>
    <mergeCell ref="O13:O14"/>
    <mergeCell ref="Q13:Q14"/>
    <mergeCell ref="W13:W14"/>
    <mergeCell ref="X13:Y14"/>
    <mergeCell ref="Z13:Z14"/>
    <mergeCell ref="A15:C15"/>
    <mergeCell ref="A16:A17"/>
    <mergeCell ref="B16:B17"/>
    <mergeCell ref="D16:D17"/>
    <mergeCell ref="E16:E17"/>
    <mergeCell ref="F16:F17"/>
    <mergeCell ref="G16:G17"/>
    <mergeCell ref="H16:H17"/>
    <mergeCell ref="I16:I17"/>
    <mergeCell ref="J16:J17"/>
    <mergeCell ref="K16:K17"/>
    <mergeCell ref="L16:L17"/>
    <mergeCell ref="M16:M17"/>
    <mergeCell ref="R13:R14"/>
    <mergeCell ref="S13:S14"/>
    <mergeCell ref="T13:T14"/>
    <mergeCell ref="U13:U14"/>
    <mergeCell ref="V13:V14"/>
    <mergeCell ref="X16:X17"/>
    <mergeCell ref="Y16:Y17"/>
    <mergeCell ref="A19:D19"/>
    <mergeCell ref="M19:N19"/>
    <mergeCell ref="O19:P19"/>
    <mergeCell ref="S16:S17"/>
    <mergeCell ref="T16:T17"/>
    <mergeCell ref="U16:U17"/>
    <mergeCell ref="V16:V17"/>
    <mergeCell ref="W16:W17"/>
    <mergeCell ref="N16:N17"/>
    <mergeCell ref="O16:O17"/>
    <mergeCell ref="P16:P17"/>
    <mergeCell ref="Q16:Q17"/>
    <mergeCell ref="R16:R17"/>
    <mergeCell ref="A20:D20"/>
    <mergeCell ref="K20:L20"/>
    <mergeCell ref="M20:N20"/>
    <mergeCell ref="A21:C21"/>
    <mergeCell ref="A22:A23"/>
    <mergeCell ref="B22:B23"/>
    <mergeCell ref="C22:C23"/>
    <mergeCell ref="G22:G23"/>
    <mergeCell ref="H22:H23"/>
    <mergeCell ref="I22:I23"/>
    <mergeCell ref="J22:J23"/>
    <mergeCell ref="K22:K23"/>
    <mergeCell ref="L22:L23"/>
    <mergeCell ref="M22:M23"/>
    <mergeCell ref="N22:N23"/>
    <mergeCell ref="W22:W23"/>
    <mergeCell ref="X22:X23"/>
    <mergeCell ref="D23:F23"/>
    <mergeCell ref="P23:R23"/>
    <mergeCell ref="D24:E24"/>
    <mergeCell ref="O22:O23"/>
    <mergeCell ref="S22:S23"/>
    <mergeCell ref="T22:T23"/>
    <mergeCell ref="U22:U23"/>
    <mergeCell ref="V22:V23"/>
  </mergeCells>
  <phoneticPr fontId="90" type="noConversion"/>
  <pageMargins left="0.70866141732283472" right="0.70866141732283472" top="0.74803149606299213" bottom="0.74803149606299213" header="0.31496062992125984" footer="0.31496062992125984"/>
  <pageSetup paperSize="9" scale="97" orientation="landscape" r:id="rId1"/>
  <headerFooter>
    <oddHeader>&amp;C&amp;"굴림,굵게"&amp;20기 초 대 물 량 산출 근 거</oddHeader>
  </headerFooter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8733E0-97CC-4BF6-9368-166FE3BB5572}">
  <dimension ref="A1:H21"/>
  <sheetViews>
    <sheetView view="pageBreakPreview" zoomScaleNormal="100" zoomScaleSheetLayoutView="100" workbookViewId="0">
      <selection activeCell="E12" sqref="E12"/>
    </sheetView>
  </sheetViews>
  <sheetFormatPr defaultColWidth="10" defaultRowHeight="24" customHeight="1"/>
  <cols>
    <col min="1" max="1" width="10" style="408" customWidth="1"/>
    <col min="2" max="2" width="22.875" style="408" customWidth="1"/>
    <col min="3" max="3" width="46.625" style="408" customWidth="1"/>
    <col min="4" max="4" width="3.875" style="408" customWidth="1"/>
    <col min="5" max="5" width="23.375" style="408" customWidth="1"/>
    <col min="6" max="6" width="6.25" style="408" customWidth="1"/>
    <col min="7" max="16384" width="10" style="408"/>
  </cols>
  <sheetData>
    <row r="1" spans="1:8" ht="29.25" customHeight="1">
      <c r="A1" s="634" t="s">
        <v>400</v>
      </c>
      <c r="B1" s="635"/>
      <c r="C1" s="635"/>
      <c r="D1" s="635"/>
      <c r="E1" s="635"/>
      <c r="F1" s="636"/>
    </row>
    <row r="2" spans="1:8" ht="26.25" customHeight="1">
      <c r="A2" s="390"/>
      <c r="B2" s="391" t="s">
        <v>671</v>
      </c>
      <c r="C2" s="392"/>
      <c r="D2" s="392"/>
      <c r="E2" s="392"/>
      <c r="F2" s="393"/>
    </row>
    <row r="3" spans="1:8" ht="24" customHeight="1">
      <c r="A3" s="394" t="s">
        <v>672</v>
      </c>
      <c r="B3" s="395"/>
      <c r="C3" s="395"/>
      <c r="D3" s="395"/>
      <c r="E3" s="395"/>
      <c r="F3" s="396"/>
    </row>
    <row r="4" spans="1:8" ht="24" customHeight="1">
      <c r="A4" s="394"/>
      <c r="B4" s="395"/>
      <c r="C4" s="395"/>
      <c r="D4" s="395"/>
      <c r="E4" s="397"/>
      <c r="F4" s="398"/>
    </row>
    <row r="5" spans="1:8" ht="24" customHeight="1">
      <c r="A5" s="394"/>
      <c r="B5" s="395"/>
      <c r="C5" s="395"/>
      <c r="D5" s="395"/>
      <c r="E5" s="397"/>
      <c r="F5" s="398"/>
    </row>
    <row r="6" spans="1:8" ht="24" customHeight="1">
      <c r="A6" s="394"/>
      <c r="B6" s="395"/>
      <c r="C6" s="395"/>
      <c r="D6" s="395"/>
      <c r="E6" s="397"/>
      <c r="F6" s="398"/>
    </row>
    <row r="7" spans="1:8" ht="24" customHeight="1">
      <c r="A7" s="394"/>
      <c r="B7" s="395"/>
      <c r="C7" s="395"/>
      <c r="D7" s="395"/>
      <c r="E7" s="397"/>
      <c r="F7" s="398"/>
    </row>
    <row r="8" spans="1:8" ht="24" customHeight="1">
      <c r="A8" s="394"/>
      <c r="B8" s="395"/>
      <c r="C8" s="395"/>
      <c r="D8" s="395"/>
      <c r="E8" s="397"/>
      <c r="F8" s="398"/>
    </row>
    <row r="9" spans="1:8" ht="24" customHeight="1">
      <c r="A9" s="394"/>
      <c r="B9" s="395"/>
      <c r="C9" s="399"/>
      <c r="D9" s="399"/>
      <c r="E9" s="400"/>
      <c r="F9" s="401"/>
    </row>
    <row r="10" spans="1:8" ht="24" customHeight="1">
      <c r="A10" s="394"/>
      <c r="B10" s="395"/>
      <c r="C10" s="395"/>
      <c r="D10" s="395"/>
      <c r="E10" s="397"/>
      <c r="F10" s="398"/>
    </row>
    <row r="11" spans="1:8" ht="24" customHeight="1">
      <c r="A11" s="394"/>
      <c r="B11" s="395"/>
      <c r="C11" s="395"/>
      <c r="D11" s="395"/>
      <c r="E11" s="397"/>
      <c r="F11" s="398"/>
    </row>
    <row r="12" spans="1:8" ht="24" customHeight="1">
      <c r="A12" s="394"/>
      <c r="B12" s="402" t="s">
        <v>395</v>
      </c>
      <c r="C12" s="395" t="s">
        <v>673</v>
      </c>
      <c r="D12" s="395" t="s">
        <v>239</v>
      </c>
      <c r="E12" s="397">
        <v>2.4019999999999997</v>
      </c>
      <c r="F12" s="403" t="s">
        <v>388</v>
      </c>
      <c r="H12" s="409">
        <f>E14</f>
        <v>3.6000000000000005</v>
      </c>
    </row>
    <row r="13" spans="1:8" ht="24" customHeight="1">
      <c r="A13" s="394"/>
      <c r="B13" s="402"/>
      <c r="C13" s="395"/>
      <c r="D13" s="395"/>
      <c r="E13" s="397"/>
      <c r="F13" s="403"/>
      <c r="H13" s="409">
        <f>E18</f>
        <v>1.198</v>
      </c>
    </row>
    <row r="14" spans="1:8" ht="24" customHeight="1">
      <c r="A14" s="394"/>
      <c r="B14" s="402" t="s">
        <v>396</v>
      </c>
      <c r="C14" s="404" t="s">
        <v>674</v>
      </c>
      <c r="D14" s="395" t="s">
        <v>239</v>
      </c>
      <c r="E14" s="405">
        <v>3.6000000000000005</v>
      </c>
      <c r="F14" s="403" t="s">
        <v>388</v>
      </c>
      <c r="H14" s="409">
        <f>E12</f>
        <v>2.4019999999999997</v>
      </c>
    </row>
    <row r="15" spans="1:8" ht="24" customHeight="1">
      <c r="A15" s="394"/>
      <c r="B15" s="402"/>
      <c r="C15" s="395"/>
      <c r="D15" s="395"/>
      <c r="E15" s="406"/>
      <c r="F15" s="403"/>
      <c r="H15" s="409">
        <f>E20</f>
        <v>2.4020000000000001</v>
      </c>
    </row>
    <row r="16" spans="1:8" ht="24" customHeight="1">
      <c r="A16" s="394"/>
      <c r="B16" s="395" t="s">
        <v>397</v>
      </c>
      <c r="C16" s="404" t="s">
        <v>675</v>
      </c>
      <c r="D16" s="404" t="s">
        <v>239</v>
      </c>
      <c r="E16" s="405">
        <v>8.24</v>
      </c>
      <c r="F16" s="403" t="s">
        <v>389</v>
      </c>
      <c r="H16" s="409">
        <f>E16</f>
        <v>8.24</v>
      </c>
    </row>
    <row r="17" spans="1:6" ht="24" customHeight="1">
      <c r="A17" s="394"/>
      <c r="B17" s="395"/>
      <c r="C17" s="404"/>
      <c r="D17" s="404"/>
      <c r="E17" s="405"/>
      <c r="F17" s="403"/>
    </row>
    <row r="18" spans="1:6" ht="24" customHeight="1">
      <c r="A18" s="394"/>
      <c r="B18" s="395" t="s">
        <v>398</v>
      </c>
      <c r="C18" s="395" t="s">
        <v>676</v>
      </c>
      <c r="D18" s="395" t="s">
        <v>239</v>
      </c>
      <c r="E18" s="397">
        <v>1.198</v>
      </c>
      <c r="F18" s="403" t="s">
        <v>388</v>
      </c>
    </row>
    <row r="19" spans="1:6" ht="24" customHeight="1">
      <c r="A19" s="394"/>
      <c r="B19" s="395"/>
      <c r="C19" s="395"/>
      <c r="D19" s="395"/>
      <c r="E19" s="397"/>
      <c r="F19" s="403"/>
    </row>
    <row r="20" spans="1:6" ht="24" customHeight="1">
      <c r="A20" s="394"/>
      <c r="B20" s="395" t="s">
        <v>399</v>
      </c>
      <c r="C20" s="395" t="s">
        <v>677</v>
      </c>
      <c r="D20" s="395" t="s">
        <v>239</v>
      </c>
      <c r="E20" s="397">
        <v>2.4020000000000001</v>
      </c>
      <c r="F20" s="403" t="s">
        <v>388</v>
      </c>
    </row>
    <row r="21" spans="1:6" ht="24" customHeight="1">
      <c r="A21" s="407"/>
      <c r="B21" s="546"/>
      <c r="C21" s="546"/>
      <c r="D21" s="546"/>
      <c r="E21" s="547"/>
      <c r="F21" s="548"/>
    </row>
  </sheetData>
  <mergeCells count="1">
    <mergeCell ref="A1:F1"/>
  </mergeCells>
  <phoneticPr fontId="90" type="noConversion"/>
  <pageMargins left="0.75" right="0.78125" top="0.6875" bottom="0.64583333333333337" header="0.3" footer="0.3"/>
  <pageSetup paperSize="9" orientation="landscape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1F85F8-39EE-4561-8C49-EACC21F8F207}">
  <dimension ref="A1:N52"/>
  <sheetViews>
    <sheetView view="pageBreakPreview" zoomScale="115" zoomScaleSheetLayoutView="115" workbookViewId="0">
      <pane ySplit="1" topLeftCell="A11" activePane="bottomLeft" state="frozen"/>
      <selection activeCell="B1" sqref="B1"/>
      <selection pane="bottomLeft" activeCell="G52" sqref="G18:G52"/>
    </sheetView>
  </sheetViews>
  <sheetFormatPr defaultColWidth="9" defaultRowHeight="24.75" customHeight="1"/>
  <cols>
    <col min="1" max="1" width="3.875" style="433" hidden="1" customWidth="1"/>
    <col min="2" max="2" width="19.625" style="500" customWidth="1"/>
    <col min="3" max="3" width="17.25" style="500" customWidth="1"/>
    <col min="4" max="4" width="4.5" style="501" bestFit="1" customWidth="1"/>
    <col min="5" max="5" width="7.25" style="501" customWidth="1"/>
    <col min="6" max="6" width="11" style="436" customWidth="1"/>
    <col min="7" max="7" width="7.25" style="501" customWidth="1"/>
    <col min="8" max="8" width="11" style="436" customWidth="1"/>
    <col min="9" max="9" width="7.25" style="501" customWidth="1"/>
    <col min="10" max="11" width="11" style="436" customWidth="1"/>
    <col min="12" max="12" width="10.625" style="436" customWidth="1"/>
    <col min="13" max="13" width="11.25" style="502" customWidth="1"/>
    <col min="14" max="16384" width="9" style="436"/>
  </cols>
  <sheetData>
    <row r="1" spans="1:13" ht="24.75" customHeight="1">
      <c r="B1" s="639" t="s">
        <v>49</v>
      </c>
      <c r="C1" s="639" t="s">
        <v>50</v>
      </c>
      <c r="D1" s="637" t="s">
        <v>44</v>
      </c>
      <c r="E1" s="637" t="s">
        <v>467</v>
      </c>
      <c r="F1" s="637"/>
      <c r="G1" s="637" t="s">
        <v>468</v>
      </c>
      <c r="H1" s="637"/>
      <c r="I1" s="637" t="s">
        <v>469</v>
      </c>
      <c r="J1" s="637"/>
      <c r="K1" s="434" t="s">
        <v>470</v>
      </c>
      <c r="L1" s="637" t="s">
        <v>471</v>
      </c>
      <c r="M1" s="638" t="s">
        <v>472</v>
      </c>
    </row>
    <row r="2" spans="1:13" ht="24.75" customHeight="1">
      <c r="B2" s="639"/>
      <c r="C2" s="639"/>
      <c r="D2" s="637"/>
      <c r="E2" s="434" t="s">
        <v>473</v>
      </c>
      <c r="F2" s="434" t="s">
        <v>474</v>
      </c>
      <c r="G2" s="434" t="s">
        <v>473</v>
      </c>
      <c r="H2" s="434" t="s">
        <v>474</v>
      </c>
      <c r="I2" s="434" t="s">
        <v>473</v>
      </c>
      <c r="J2" s="434" t="s">
        <v>474</v>
      </c>
      <c r="K2" s="434" t="s">
        <v>475</v>
      </c>
      <c r="L2" s="637"/>
      <c r="M2" s="638"/>
    </row>
    <row r="3" spans="1:13" ht="24" customHeight="1">
      <c r="A3" s="433" t="str">
        <f t="shared" ref="A3:A40" si="0">CONCATENATE(B3,C3,D3)</f>
        <v>차량철주(용융도금)Φ250×8m본</v>
      </c>
      <c r="B3" s="437" t="s">
        <v>436</v>
      </c>
      <c r="C3" s="438" t="s">
        <v>437</v>
      </c>
      <c r="D3" s="434" t="s">
        <v>40</v>
      </c>
      <c r="E3" s="439"/>
      <c r="F3" s="440"/>
      <c r="G3" s="441"/>
      <c r="H3" s="440"/>
      <c r="I3" s="442"/>
      <c r="J3" s="440"/>
      <c r="K3" s="443">
        <v>1400000</v>
      </c>
      <c r="L3" s="444">
        <f>MIN(F3,H3,J3,K3)</f>
        <v>1400000</v>
      </c>
      <c r="M3" s="445" t="s">
        <v>476</v>
      </c>
    </row>
    <row r="4" spans="1:13" ht="24" customHeight="1">
      <c r="A4" s="433" t="str">
        <f t="shared" si="0"/>
        <v>차량철주(용융도금)Φ200×8m본</v>
      </c>
      <c r="B4" s="437" t="s">
        <v>436</v>
      </c>
      <c r="C4" s="438" t="s">
        <v>441</v>
      </c>
      <c r="D4" s="434" t="s">
        <v>40</v>
      </c>
      <c r="E4" s="439"/>
      <c r="F4" s="440"/>
      <c r="G4" s="441"/>
      <c r="H4" s="440"/>
      <c r="I4" s="442"/>
      <c r="J4" s="440"/>
      <c r="K4" s="443">
        <v>1140000</v>
      </c>
      <c r="L4" s="444">
        <f>MIN(F4,H4,J4,K4)</f>
        <v>1140000</v>
      </c>
      <c r="M4" s="445" t="s">
        <v>477</v>
      </c>
    </row>
    <row r="5" spans="1:13" ht="24" customHeight="1">
      <c r="A5" s="433" t="str">
        <f t="shared" si="0"/>
        <v>보행철주(용융도금)Φ125×6m본</v>
      </c>
      <c r="B5" s="437" t="s">
        <v>448</v>
      </c>
      <c r="C5" s="438" t="s">
        <v>403</v>
      </c>
      <c r="D5" s="434" t="s">
        <v>40</v>
      </c>
      <c r="E5" s="439"/>
      <c r="F5" s="440"/>
      <c r="G5" s="441"/>
      <c r="H5" s="440"/>
      <c r="I5" s="442"/>
      <c r="J5" s="440"/>
      <c r="K5" s="443">
        <v>400000</v>
      </c>
      <c r="L5" s="444">
        <f>MIN(F5,H5,J5,K5)</f>
        <v>400000</v>
      </c>
      <c r="M5" s="445" t="s">
        <v>478</v>
      </c>
    </row>
    <row r="6" spans="1:13" ht="24" customHeight="1">
      <c r="A6" s="433" t="str">
        <f t="shared" si="0"/>
        <v>차량철주부착대(용융도금)11m본</v>
      </c>
      <c r="B6" s="438" t="s">
        <v>438</v>
      </c>
      <c r="C6" s="438" t="s">
        <v>479</v>
      </c>
      <c r="D6" s="434" t="s">
        <v>40</v>
      </c>
      <c r="E6" s="439"/>
      <c r="F6" s="440"/>
      <c r="G6" s="441"/>
      <c r="H6" s="440"/>
      <c r="I6" s="442"/>
      <c r="J6" s="440"/>
      <c r="K6" s="446">
        <v>520000</v>
      </c>
      <c r="L6" s="444">
        <f t="shared" ref="L6:L17" si="1">MIN(F6,H6,J6,K6)</f>
        <v>520000</v>
      </c>
      <c r="M6" s="445" t="s">
        <v>480</v>
      </c>
    </row>
    <row r="7" spans="1:13" ht="24" customHeight="1">
      <c r="A7" s="433" t="str">
        <f t="shared" si="0"/>
        <v>차량철주부착대(용융도금)9m본</v>
      </c>
      <c r="B7" s="438" t="s">
        <v>438</v>
      </c>
      <c r="C7" s="438" t="s">
        <v>439</v>
      </c>
      <c r="D7" s="434" t="s">
        <v>40</v>
      </c>
      <c r="E7" s="439"/>
      <c r="F7" s="440"/>
      <c r="G7" s="441"/>
      <c r="H7" s="440"/>
      <c r="I7" s="442"/>
      <c r="J7" s="440"/>
      <c r="K7" s="446">
        <v>395000</v>
      </c>
      <c r="L7" s="444">
        <f t="shared" si="1"/>
        <v>395000</v>
      </c>
      <c r="M7" s="445" t="s">
        <v>481</v>
      </c>
    </row>
    <row r="8" spans="1:13" ht="24" customHeight="1">
      <c r="A8" s="433" t="str">
        <f t="shared" si="0"/>
        <v>차량철주부착대(용융도금)7m본</v>
      </c>
      <c r="B8" s="438" t="s">
        <v>438</v>
      </c>
      <c r="C8" s="438" t="s">
        <v>442</v>
      </c>
      <c r="D8" s="434" t="s">
        <v>40</v>
      </c>
      <c r="E8" s="439"/>
      <c r="F8" s="440"/>
      <c r="G8" s="441"/>
      <c r="H8" s="440"/>
      <c r="I8" s="442"/>
      <c r="J8" s="440"/>
      <c r="K8" s="446">
        <v>300000</v>
      </c>
      <c r="L8" s="444">
        <f t="shared" si="1"/>
        <v>300000</v>
      </c>
      <c r="M8" s="445" t="s">
        <v>482</v>
      </c>
    </row>
    <row r="9" spans="1:13" ht="24" customHeight="1">
      <c r="A9" s="433" t="str">
        <f t="shared" si="0"/>
        <v>차량철주부착대(용융도금)5m본</v>
      </c>
      <c r="B9" s="438" t="s">
        <v>438</v>
      </c>
      <c r="C9" s="438" t="s">
        <v>440</v>
      </c>
      <c r="D9" s="434" t="s">
        <v>40</v>
      </c>
      <c r="E9" s="439"/>
      <c r="F9" s="440"/>
      <c r="G9" s="441"/>
      <c r="H9" s="440"/>
      <c r="I9" s="442"/>
      <c r="J9" s="440"/>
      <c r="K9" s="446">
        <v>270000</v>
      </c>
      <c r="L9" s="444">
        <f t="shared" si="1"/>
        <v>270000</v>
      </c>
      <c r="M9" s="445" t="s">
        <v>483</v>
      </c>
    </row>
    <row r="10" spans="1:13" ht="24.75" customHeight="1">
      <c r="A10" s="433" t="str">
        <f t="shared" si="0"/>
        <v>1면4색LED차량등Φ300mm조</v>
      </c>
      <c r="B10" s="437" t="s">
        <v>449</v>
      </c>
      <c r="C10" s="438" t="s">
        <v>404</v>
      </c>
      <c r="D10" s="434" t="s">
        <v>385</v>
      </c>
      <c r="E10" s="442"/>
      <c r="F10" s="440"/>
      <c r="G10" s="441"/>
      <c r="H10" s="440"/>
      <c r="I10" s="442"/>
      <c r="J10" s="440"/>
      <c r="K10" s="443">
        <v>330000</v>
      </c>
      <c r="L10" s="444">
        <f t="shared" si="1"/>
        <v>330000</v>
      </c>
      <c r="M10" s="445" t="s">
        <v>484</v>
      </c>
    </row>
    <row r="11" spans="1:13" ht="24.75" customHeight="1">
      <c r="A11" s="433" t="str">
        <f t="shared" si="0"/>
        <v>1면3색(좌)LED차량등Φ300mm조</v>
      </c>
      <c r="B11" s="437" t="s">
        <v>485</v>
      </c>
      <c r="C11" s="438" t="s">
        <v>404</v>
      </c>
      <c r="D11" s="434" t="s">
        <v>385</v>
      </c>
      <c r="E11" s="442"/>
      <c r="F11" s="440"/>
      <c r="G11" s="441"/>
      <c r="H11" s="440"/>
      <c r="I11" s="442"/>
      <c r="J11" s="440"/>
      <c r="K11" s="443">
        <v>247000</v>
      </c>
      <c r="L11" s="444">
        <f t="shared" si="1"/>
        <v>247000</v>
      </c>
      <c r="M11" s="445" t="s">
        <v>486</v>
      </c>
    </row>
    <row r="12" spans="1:13" ht="24.75" customHeight="1">
      <c r="A12" s="433" t="str">
        <f t="shared" si="0"/>
        <v>1면3색LED차량등Φ300mm조</v>
      </c>
      <c r="B12" s="437" t="s">
        <v>450</v>
      </c>
      <c r="C12" s="438" t="s">
        <v>404</v>
      </c>
      <c r="D12" s="434" t="s">
        <v>385</v>
      </c>
      <c r="E12" s="442"/>
      <c r="F12" s="440"/>
      <c r="G12" s="441"/>
      <c r="H12" s="440"/>
      <c r="I12" s="442"/>
      <c r="J12" s="440"/>
      <c r="K12" s="443">
        <v>243000</v>
      </c>
      <c r="L12" s="444">
        <f t="shared" si="1"/>
        <v>243000</v>
      </c>
      <c r="M12" s="445" t="s">
        <v>487</v>
      </c>
    </row>
    <row r="13" spans="1:13" ht="24.75" customHeight="1">
      <c r="A13" s="433" t="str">
        <f t="shared" si="0"/>
        <v>1면2색LED경보등Φ300mm조</v>
      </c>
      <c r="B13" s="437" t="s">
        <v>451</v>
      </c>
      <c r="C13" s="438" t="s">
        <v>404</v>
      </c>
      <c r="D13" s="434" t="s">
        <v>385</v>
      </c>
      <c r="E13" s="442"/>
      <c r="F13" s="440"/>
      <c r="G13" s="441"/>
      <c r="H13" s="440"/>
      <c r="I13" s="442"/>
      <c r="J13" s="440"/>
      <c r="K13" s="443">
        <v>164000</v>
      </c>
      <c r="L13" s="444">
        <f t="shared" si="1"/>
        <v>164000</v>
      </c>
      <c r="M13" s="445" t="s">
        <v>488</v>
      </c>
    </row>
    <row r="14" spans="1:13" ht="24.75" customHeight="1">
      <c r="A14" s="433" t="str">
        <f t="shared" si="0"/>
        <v>1면2색LED보행등Φ300mm조</v>
      </c>
      <c r="B14" s="437" t="s">
        <v>452</v>
      </c>
      <c r="C14" s="438" t="s">
        <v>404</v>
      </c>
      <c r="D14" s="434" t="s">
        <v>385</v>
      </c>
      <c r="E14" s="442"/>
      <c r="F14" s="440"/>
      <c r="G14" s="441"/>
      <c r="H14" s="440"/>
      <c r="I14" s="442"/>
      <c r="J14" s="440"/>
      <c r="K14" s="443">
        <v>162000</v>
      </c>
      <c r="L14" s="444">
        <f t="shared" si="1"/>
        <v>162000</v>
      </c>
      <c r="M14" s="445" t="s">
        <v>489</v>
      </c>
    </row>
    <row r="15" spans="1:13" ht="24.75" customHeight="1">
      <c r="A15" s="433" t="str">
        <f t="shared" si="0"/>
        <v>보행자잔여시간표시기숫자형조</v>
      </c>
      <c r="B15" s="437" t="s">
        <v>453</v>
      </c>
      <c r="C15" s="438" t="s">
        <v>454</v>
      </c>
      <c r="D15" s="434" t="s">
        <v>385</v>
      </c>
      <c r="E15" s="442"/>
      <c r="F15" s="440"/>
      <c r="G15" s="441"/>
      <c r="H15" s="440"/>
      <c r="I15" s="442"/>
      <c r="J15" s="440"/>
      <c r="K15" s="443">
        <v>225000</v>
      </c>
      <c r="L15" s="444">
        <f t="shared" si="1"/>
        <v>225000</v>
      </c>
      <c r="M15" s="445" t="s">
        <v>490</v>
      </c>
    </row>
    <row r="16" spans="1:13" ht="24.75" customHeight="1">
      <c r="A16" s="433" t="str">
        <f t="shared" si="0"/>
        <v>교통신호제어기경찰청표준대</v>
      </c>
      <c r="B16" s="437" t="s">
        <v>455</v>
      </c>
      <c r="C16" s="438" t="s">
        <v>405</v>
      </c>
      <c r="D16" s="434" t="s">
        <v>394</v>
      </c>
      <c r="E16" s="439"/>
      <c r="F16" s="440"/>
      <c r="G16" s="441"/>
      <c r="H16" s="440"/>
      <c r="I16" s="442"/>
      <c r="J16" s="440"/>
      <c r="K16" s="443">
        <v>4550000</v>
      </c>
      <c r="L16" s="444">
        <f t="shared" si="1"/>
        <v>4550000</v>
      </c>
      <c r="M16" s="445" t="s">
        <v>491</v>
      </c>
    </row>
    <row r="17" spans="1:13" ht="24.75" customHeight="1">
      <c r="A17" s="433" t="str">
        <f t="shared" si="0"/>
        <v>무인교통감시장치KATES-I9BH-TP2(현장설치도)대</v>
      </c>
      <c r="B17" s="437" t="s">
        <v>492</v>
      </c>
      <c r="C17" s="438" t="s">
        <v>493</v>
      </c>
      <c r="D17" s="434" t="s">
        <v>394</v>
      </c>
      <c r="E17" s="439"/>
      <c r="F17" s="440"/>
      <c r="G17" s="441"/>
      <c r="H17" s="440"/>
      <c r="I17" s="442"/>
      <c r="J17" s="440"/>
      <c r="K17" s="443">
        <v>27500000</v>
      </c>
      <c r="L17" s="444">
        <f t="shared" si="1"/>
        <v>27500000</v>
      </c>
      <c r="M17" s="445" t="s">
        <v>494</v>
      </c>
    </row>
    <row r="18" spans="1:13" s="456" customFormat="1" ht="23.45" customHeight="1">
      <c r="A18" s="447" t="str">
        <f>CONCATENATE(B18,C18,D18)</f>
        <v>차량철주앙카Φ150×1.2mEA</v>
      </c>
      <c r="B18" s="448" t="s">
        <v>443</v>
      </c>
      <c r="C18" s="449" t="s">
        <v>495</v>
      </c>
      <c r="D18" s="450" t="s">
        <v>390</v>
      </c>
      <c r="E18" s="451"/>
      <c r="F18" s="452"/>
      <c r="G18" s="453">
        <v>1308</v>
      </c>
      <c r="H18" s="454">
        <v>250000</v>
      </c>
      <c r="I18" s="451"/>
      <c r="J18" s="452"/>
      <c r="K18" s="455"/>
      <c r="L18" s="444">
        <f>MIN(F18,H18,J18,K18)</f>
        <v>250000</v>
      </c>
      <c r="M18" s="435"/>
    </row>
    <row r="19" spans="1:13" s="456" customFormat="1" ht="23.45" customHeight="1">
      <c r="A19" s="447" t="str">
        <f t="shared" si="0"/>
        <v>차량철주앙카Φ200×1.5mEA</v>
      </c>
      <c r="B19" s="457" t="s">
        <v>447</v>
      </c>
      <c r="C19" s="458" t="s">
        <v>496</v>
      </c>
      <c r="D19" s="450" t="s">
        <v>390</v>
      </c>
      <c r="E19" s="451">
        <v>1264</v>
      </c>
      <c r="F19" s="452">
        <v>500000</v>
      </c>
      <c r="G19" s="453">
        <v>1308</v>
      </c>
      <c r="H19" s="454">
        <v>430000</v>
      </c>
      <c r="I19" s="451"/>
      <c r="J19" s="452"/>
      <c r="K19" s="455"/>
      <c r="L19" s="444">
        <f t="shared" ref="L19:L52" si="2">MIN(F19,H19,J19,K19)</f>
        <v>430000</v>
      </c>
      <c r="M19" s="435"/>
    </row>
    <row r="20" spans="1:13" s="456" customFormat="1" ht="23.45" customHeight="1">
      <c r="A20" s="447" t="str">
        <f t="shared" si="0"/>
        <v>차량철주앙카Φ250×1.8mEA</v>
      </c>
      <c r="B20" s="457" t="s">
        <v>447</v>
      </c>
      <c r="C20" s="458" t="s">
        <v>497</v>
      </c>
      <c r="D20" s="450" t="s">
        <v>390</v>
      </c>
      <c r="E20" s="451">
        <v>1264</v>
      </c>
      <c r="F20" s="452">
        <v>580000</v>
      </c>
      <c r="G20" s="453">
        <v>1308</v>
      </c>
      <c r="H20" s="454">
        <v>540000</v>
      </c>
      <c r="I20" s="451"/>
      <c r="J20" s="452"/>
      <c r="K20" s="455"/>
      <c r="L20" s="444">
        <f t="shared" si="2"/>
        <v>540000</v>
      </c>
      <c r="M20" s="435"/>
    </row>
    <row r="21" spans="1:13" s="460" customFormat="1" ht="23.45" hidden="1" customHeight="1">
      <c r="A21" s="459" t="str">
        <f t="shared" si="0"/>
        <v>차량철주앙카Φ350EA</v>
      </c>
      <c r="B21" s="457" t="s">
        <v>447</v>
      </c>
      <c r="C21" s="458" t="s">
        <v>498</v>
      </c>
      <c r="D21" s="450" t="s">
        <v>390</v>
      </c>
      <c r="E21" s="451">
        <v>1264</v>
      </c>
      <c r="F21" s="452">
        <v>1150000</v>
      </c>
      <c r="G21" s="453">
        <v>1345</v>
      </c>
      <c r="H21" s="454">
        <v>1150000</v>
      </c>
      <c r="I21" s="451"/>
      <c r="J21" s="452"/>
      <c r="K21" s="455"/>
      <c r="L21" s="444">
        <f t="shared" si="2"/>
        <v>1150000</v>
      </c>
      <c r="M21" s="435"/>
    </row>
    <row r="22" spans="1:13" s="456" customFormat="1" ht="23.45" customHeight="1">
      <c r="A22" s="447" t="str">
        <f t="shared" si="0"/>
        <v>보행철주앙카Φ125×0.8mEA</v>
      </c>
      <c r="B22" s="457" t="s">
        <v>499</v>
      </c>
      <c r="C22" s="458" t="s">
        <v>500</v>
      </c>
      <c r="D22" s="450" t="s">
        <v>390</v>
      </c>
      <c r="E22" s="451">
        <v>1266</v>
      </c>
      <c r="F22" s="452">
        <v>275000</v>
      </c>
      <c r="G22" s="453">
        <v>1309</v>
      </c>
      <c r="H22" s="454">
        <v>220000</v>
      </c>
      <c r="I22" s="451"/>
      <c r="J22" s="452"/>
      <c r="K22" s="455"/>
      <c r="L22" s="444">
        <f t="shared" si="2"/>
        <v>220000</v>
      </c>
      <c r="M22" s="435"/>
    </row>
    <row r="23" spans="1:13" s="456" customFormat="1" ht="23.45" customHeight="1">
      <c r="A23" s="447" t="str">
        <f t="shared" si="0"/>
        <v>볼트캡M24EA</v>
      </c>
      <c r="B23" s="457" t="s">
        <v>501</v>
      </c>
      <c r="C23" s="458" t="s">
        <v>402</v>
      </c>
      <c r="D23" s="450" t="s">
        <v>390</v>
      </c>
      <c r="E23" s="451"/>
      <c r="F23" s="452"/>
      <c r="G23" s="453">
        <v>49</v>
      </c>
      <c r="H23" s="454">
        <f>3450/3</f>
        <v>1150</v>
      </c>
      <c r="I23" s="451"/>
      <c r="J23" s="452"/>
      <c r="K23" s="455"/>
      <c r="L23" s="444">
        <f t="shared" si="2"/>
        <v>1150</v>
      </c>
      <c r="M23" s="435"/>
    </row>
    <row r="24" spans="1:13" s="456" customFormat="1" ht="23.45" customHeight="1">
      <c r="A24" s="447" t="str">
        <f t="shared" si="0"/>
        <v>보호금구차량등용조</v>
      </c>
      <c r="B24" s="461" t="s">
        <v>502</v>
      </c>
      <c r="C24" s="461" t="s">
        <v>391</v>
      </c>
      <c r="D24" s="450" t="s">
        <v>503</v>
      </c>
      <c r="E24" s="451">
        <v>1264</v>
      </c>
      <c r="F24" s="452">
        <v>65000</v>
      </c>
      <c r="G24" s="453">
        <v>1309</v>
      </c>
      <c r="H24" s="454">
        <v>40000</v>
      </c>
      <c r="I24" s="451"/>
      <c r="J24" s="452"/>
      <c r="K24" s="455"/>
      <c r="L24" s="444">
        <f t="shared" si="2"/>
        <v>40000</v>
      </c>
    </row>
    <row r="25" spans="1:13" s="456" customFormat="1" ht="23.45" customHeight="1">
      <c r="A25" s="447" t="str">
        <f t="shared" si="0"/>
        <v>보호금구보행등용조</v>
      </c>
      <c r="B25" s="461" t="s">
        <v>502</v>
      </c>
      <c r="C25" s="461" t="s">
        <v>392</v>
      </c>
      <c r="D25" s="450" t="s">
        <v>503</v>
      </c>
      <c r="E25" s="451">
        <v>1264</v>
      </c>
      <c r="F25" s="452">
        <v>75000</v>
      </c>
      <c r="G25" s="453">
        <v>1309</v>
      </c>
      <c r="H25" s="454">
        <v>50000</v>
      </c>
      <c r="I25" s="451"/>
      <c r="J25" s="452"/>
      <c r="K25" s="455"/>
      <c r="L25" s="444">
        <f t="shared" si="2"/>
        <v>50000</v>
      </c>
    </row>
    <row r="26" spans="1:13" ht="24.75" customHeight="1">
      <c r="A26" s="433" t="str">
        <f t="shared" si="0"/>
        <v>애자75×65EA</v>
      </c>
      <c r="B26" s="437" t="s">
        <v>504</v>
      </c>
      <c r="C26" s="438" t="s">
        <v>505</v>
      </c>
      <c r="D26" s="434" t="s">
        <v>390</v>
      </c>
      <c r="E26" s="439">
        <v>1262</v>
      </c>
      <c r="F26" s="440">
        <v>850</v>
      </c>
      <c r="G26" s="441" t="s">
        <v>506</v>
      </c>
      <c r="H26" s="440"/>
      <c r="I26" s="439">
        <v>1132</v>
      </c>
      <c r="J26" s="440">
        <v>850</v>
      </c>
      <c r="K26" s="462"/>
      <c r="L26" s="444">
        <f t="shared" si="2"/>
        <v>850</v>
      </c>
      <c r="M26" s="462"/>
    </row>
    <row r="27" spans="1:13" ht="24.75" customHeight="1">
      <c r="A27" s="433" t="str">
        <f t="shared" si="0"/>
        <v>암타이밴드2방5호EA</v>
      </c>
      <c r="B27" s="437" t="s">
        <v>507</v>
      </c>
      <c r="C27" s="438" t="s">
        <v>456</v>
      </c>
      <c r="D27" s="434" t="s">
        <v>390</v>
      </c>
      <c r="E27" s="439">
        <v>1231</v>
      </c>
      <c r="F27" s="440">
        <v>7800</v>
      </c>
      <c r="G27" s="463">
        <v>1303</v>
      </c>
      <c r="H27" s="464">
        <v>5180</v>
      </c>
      <c r="I27" s="439"/>
      <c r="J27" s="440"/>
      <c r="K27" s="462"/>
      <c r="L27" s="444">
        <f t="shared" si="2"/>
        <v>5180</v>
      </c>
      <c r="M27" s="462"/>
    </row>
    <row r="28" spans="1:13" s="456" customFormat="1" ht="23.45" customHeight="1">
      <c r="A28" s="447" t="str">
        <f t="shared" si="0"/>
        <v>제어기좌대철주부착형EA</v>
      </c>
      <c r="B28" s="457" t="s">
        <v>508</v>
      </c>
      <c r="C28" s="458" t="s">
        <v>509</v>
      </c>
      <c r="D28" s="450" t="s">
        <v>390</v>
      </c>
      <c r="E28" s="451">
        <v>1264</v>
      </c>
      <c r="F28" s="452">
        <v>550000</v>
      </c>
      <c r="G28" s="453">
        <v>1308</v>
      </c>
      <c r="H28" s="454">
        <v>550000</v>
      </c>
      <c r="I28" s="451"/>
      <c r="J28" s="452"/>
      <c r="K28" s="455"/>
      <c r="L28" s="444">
        <f t="shared" si="2"/>
        <v>550000</v>
      </c>
      <c r="M28" s="465"/>
    </row>
    <row r="29" spans="1:13" ht="24.75" customHeight="1">
      <c r="A29" s="433" t="str">
        <f t="shared" si="0"/>
        <v>전원선FW-CV4×2Cm</v>
      </c>
      <c r="B29" s="437" t="s">
        <v>510</v>
      </c>
      <c r="C29" s="438" t="s">
        <v>511</v>
      </c>
      <c r="D29" s="434" t="s">
        <v>393</v>
      </c>
      <c r="E29" s="439"/>
      <c r="F29" s="440"/>
      <c r="G29" s="466">
        <v>1168</v>
      </c>
      <c r="H29" s="464">
        <v>2182</v>
      </c>
      <c r="I29" s="439"/>
      <c r="J29" s="440"/>
      <c r="K29" s="467"/>
      <c r="L29" s="444">
        <f t="shared" si="2"/>
        <v>2182</v>
      </c>
      <c r="M29" s="468"/>
    </row>
    <row r="30" spans="1:13" ht="24.75" customHeight="1">
      <c r="A30" s="433" t="str">
        <f t="shared" si="0"/>
        <v>전원선FW-CV6×2Cm</v>
      </c>
      <c r="B30" s="437" t="s">
        <v>510</v>
      </c>
      <c r="C30" s="438" t="s">
        <v>512</v>
      </c>
      <c r="D30" s="434" t="s">
        <v>393</v>
      </c>
      <c r="E30" s="439"/>
      <c r="F30" s="440"/>
      <c r="G30" s="466">
        <v>1168</v>
      </c>
      <c r="H30" s="464">
        <v>2952</v>
      </c>
      <c r="I30" s="439"/>
      <c r="J30" s="440"/>
      <c r="K30" s="467"/>
      <c r="L30" s="444">
        <f t="shared" si="2"/>
        <v>2952</v>
      </c>
      <c r="M30" s="468"/>
    </row>
    <row r="31" spans="1:13" ht="24.75" customHeight="1">
      <c r="A31" s="433" t="str">
        <f t="shared" si="0"/>
        <v>전원선FW-CV10×2Cm</v>
      </c>
      <c r="B31" s="438" t="s">
        <v>457</v>
      </c>
      <c r="C31" s="469" t="s">
        <v>513</v>
      </c>
      <c r="D31" s="434" t="s">
        <v>460</v>
      </c>
      <c r="E31" s="439">
        <v>1115</v>
      </c>
      <c r="F31" s="440">
        <v>4045</v>
      </c>
      <c r="G31" s="466">
        <v>1168</v>
      </c>
      <c r="H31" s="464">
        <v>4491</v>
      </c>
      <c r="I31" s="439"/>
      <c r="J31" s="440"/>
      <c r="K31" s="444"/>
      <c r="L31" s="444">
        <f t="shared" si="2"/>
        <v>4045</v>
      </c>
      <c r="M31" s="435"/>
    </row>
    <row r="32" spans="1:13" ht="24.75" customHeight="1">
      <c r="A32" s="433" t="str">
        <f t="shared" si="0"/>
        <v>신호선FR-CVV2.5×5Cm</v>
      </c>
      <c r="B32" s="437" t="s">
        <v>458</v>
      </c>
      <c r="C32" s="438" t="s">
        <v>459</v>
      </c>
      <c r="D32" s="434" t="s">
        <v>460</v>
      </c>
      <c r="E32" s="439"/>
      <c r="F32" s="440"/>
      <c r="G32" s="466">
        <v>1179</v>
      </c>
      <c r="H32" s="464">
        <v>3121</v>
      </c>
      <c r="I32" s="439"/>
      <c r="J32" s="440"/>
      <c r="K32" s="470"/>
      <c r="L32" s="444">
        <f t="shared" si="2"/>
        <v>3121</v>
      </c>
      <c r="M32" s="435"/>
    </row>
    <row r="33" spans="1:14" ht="24.75" customHeight="1">
      <c r="A33" s="433" t="str">
        <f t="shared" si="0"/>
        <v>스텐인리스와이어로프7×7m</v>
      </c>
      <c r="B33" s="437" t="s">
        <v>514</v>
      </c>
      <c r="C33" s="438" t="s">
        <v>515</v>
      </c>
      <c r="D33" s="434" t="s">
        <v>393</v>
      </c>
      <c r="E33" s="439">
        <v>29</v>
      </c>
      <c r="F33" s="467">
        <v>930</v>
      </c>
      <c r="G33" s="466">
        <v>31</v>
      </c>
      <c r="H33" s="471">
        <v>550</v>
      </c>
      <c r="I33" s="439">
        <v>83</v>
      </c>
      <c r="J33" s="467">
        <v>754</v>
      </c>
      <c r="K33" s="467"/>
      <c r="L33" s="444">
        <f t="shared" si="2"/>
        <v>550</v>
      </c>
      <c r="M33" s="435"/>
    </row>
    <row r="34" spans="1:14" ht="24" customHeight="1">
      <c r="A34" s="433" t="str">
        <f t="shared" si="0"/>
        <v>앙카볼트Ø13mm이하, M12EA</v>
      </c>
      <c r="B34" s="472" t="s">
        <v>516</v>
      </c>
      <c r="C34" s="473" t="s">
        <v>517</v>
      </c>
      <c r="D34" s="474" t="s">
        <v>444</v>
      </c>
      <c r="E34" s="475">
        <v>53</v>
      </c>
      <c r="F34" s="476">
        <v>380</v>
      </c>
      <c r="G34" s="475">
        <v>41</v>
      </c>
      <c r="H34" s="476">
        <v>349</v>
      </c>
      <c r="I34" s="475"/>
      <c r="J34" s="476"/>
      <c r="K34" s="476"/>
      <c r="L34" s="477">
        <f t="shared" si="2"/>
        <v>349</v>
      </c>
      <c r="M34" s="445"/>
    </row>
    <row r="35" spans="1:14" ht="24.75" customHeight="1">
      <c r="A35" s="433" t="str">
        <f t="shared" si="0"/>
        <v>전원선F-CV6×2Cm</v>
      </c>
      <c r="B35" s="437" t="s">
        <v>510</v>
      </c>
      <c r="C35" s="438" t="s">
        <v>518</v>
      </c>
      <c r="D35" s="434" t="s">
        <v>393</v>
      </c>
      <c r="E35" s="439"/>
      <c r="F35" s="440"/>
      <c r="G35" s="478">
        <v>1168</v>
      </c>
      <c r="H35" s="464">
        <v>2952</v>
      </c>
      <c r="I35" s="439"/>
      <c r="J35" s="440"/>
      <c r="K35" s="479"/>
      <c r="L35" s="477">
        <f t="shared" si="2"/>
        <v>2952</v>
      </c>
      <c r="M35" s="479"/>
    </row>
    <row r="36" spans="1:14" ht="24.75" customHeight="1">
      <c r="A36" s="433" t="str">
        <f t="shared" si="0"/>
        <v>통신선F-CVV-S1.5×2Cm</v>
      </c>
      <c r="B36" s="437" t="s">
        <v>519</v>
      </c>
      <c r="C36" s="438" t="s">
        <v>520</v>
      </c>
      <c r="D36" s="434" t="s">
        <v>460</v>
      </c>
      <c r="E36" s="480"/>
      <c r="F36" s="440"/>
      <c r="G36" s="478">
        <v>1179</v>
      </c>
      <c r="H36" s="464">
        <v>1084</v>
      </c>
      <c r="I36" s="439"/>
      <c r="J36" s="440"/>
      <c r="K36" s="481"/>
      <c r="L36" s="477">
        <f t="shared" si="2"/>
        <v>1084</v>
      </c>
      <c r="M36" s="434"/>
    </row>
    <row r="37" spans="1:14" ht="24.75" customHeight="1">
      <c r="A37" s="433" t="str">
        <f t="shared" si="0"/>
        <v>통신선F-CVV-S1.5×4Cm</v>
      </c>
      <c r="B37" s="437" t="s">
        <v>519</v>
      </c>
      <c r="C37" s="438" t="s">
        <v>521</v>
      </c>
      <c r="D37" s="434" t="s">
        <v>460</v>
      </c>
      <c r="E37" s="480"/>
      <c r="F37" s="440"/>
      <c r="G37" s="478">
        <v>1179</v>
      </c>
      <c r="H37" s="464">
        <v>1867</v>
      </c>
      <c r="I37" s="439"/>
      <c r="J37" s="440"/>
      <c r="K37" s="481"/>
      <c r="L37" s="477">
        <f t="shared" si="2"/>
        <v>1867</v>
      </c>
      <c r="M37" s="434"/>
    </row>
    <row r="38" spans="1:14" ht="24" customHeight="1">
      <c r="A38" s="433" t="str">
        <f t="shared" si="0"/>
        <v>LED투광등100WEA</v>
      </c>
      <c r="B38" s="438" t="s">
        <v>461</v>
      </c>
      <c r="C38" s="437" t="s">
        <v>462</v>
      </c>
      <c r="D38" s="482" t="s">
        <v>522</v>
      </c>
      <c r="E38" s="483"/>
      <c r="F38" s="484"/>
      <c r="G38" s="478"/>
      <c r="H38" s="485"/>
      <c r="I38" s="439"/>
      <c r="J38" s="479"/>
      <c r="K38" s="479">
        <v>600000</v>
      </c>
      <c r="L38" s="477">
        <f t="shared" si="2"/>
        <v>600000</v>
      </c>
      <c r="M38" s="434" t="s">
        <v>523</v>
      </c>
      <c r="N38" s="486"/>
    </row>
    <row r="39" spans="1:14" ht="24" customHeight="1">
      <c r="A39" s="433" t="str">
        <f t="shared" si="0"/>
        <v>누전차단기EA</v>
      </c>
      <c r="B39" s="438" t="s">
        <v>463</v>
      </c>
      <c r="C39" s="437"/>
      <c r="D39" s="482" t="s">
        <v>522</v>
      </c>
      <c r="E39" s="483"/>
      <c r="F39" s="484"/>
      <c r="G39" s="478">
        <v>1233</v>
      </c>
      <c r="H39" s="485">
        <v>60000</v>
      </c>
      <c r="I39" s="439"/>
      <c r="J39" s="479"/>
      <c r="K39" s="479"/>
      <c r="L39" s="477">
        <f t="shared" si="2"/>
        <v>60000</v>
      </c>
      <c r="M39" s="434"/>
    </row>
    <row r="40" spans="1:14" ht="24" customHeight="1">
      <c r="A40" s="433" t="str">
        <f t="shared" si="0"/>
        <v>투광등점멸기GPS식EA</v>
      </c>
      <c r="B40" s="438" t="s">
        <v>464</v>
      </c>
      <c r="C40" s="437" t="s">
        <v>401</v>
      </c>
      <c r="D40" s="482" t="s">
        <v>522</v>
      </c>
      <c r="E40" s="483"/>
      <c r="F40" s="484"/>
      <c r="G40" s="480"/>
      <c r="H40" s="479"/>
      <c r="I40" s="439">
        <v>958</v>
      </c>
      <c r="J40" s="479">
        <v>100000</v>
      </c>
      <c r="K40" s="479"/>
      <c r="L40" s="477">
        <f t="shared" si="2"/>
        <v>100000</v>
      </c>
      <c r="M40" s="434"/>
    </row>
    <row r="41" spans="1:14" s="494" customFormat="1" ht="24.75" customHeight="1">
      <c r="A41" s="433" t="str">
        <f>CONCATENATE(B41,C41,D41)</f>
        <v>레미콘25-210-08m3</v>
      </c>
      <c r="B41" s="487" t="s">
        <v>524</v>
      </c>
      <c r="C41" s="488" t="s">
        <v>525</v>
      </c>
      <c r="D41" s="474" t="s">
        <v>388</v>
      </c>
      <c r="E41" s="489"/>
      <c r="F41" s="490"/>
      <c r="G41" s="491">
        <v>56</v>
      </c>
      <c r="H41" s="492">
        <v>101370</v>
      </c>
      <c r="I41" s="489"/>
      <c r="J41" s="490"/>
      <c r="K41" s="490"/>
      <c r="L41" s="444">
        <f>MIN(F41,H41,J41,K41)</f>
        <v>101370</v>
      </c>
      <c r="M41" s="493" t="s">
        <v>526</v>
      </c>
    </row>
    <row r="42" spans="1:14" s="494" customFormat="1" ht="24.75" customHeight="1">
      <c r="A42" s="433" t="str">
        <f t="shared" ref="A42:A50" si="3">CONCATENATE(B42,C42,D42)</f>
        <v>레미콘25-18-120m3</v>
      </c>
      <c r="B42" s="487" t="s">
        <v>524</v>
      </c>
      <c r="C42" s="488" t="s">
        <v>527</v>
      </c>
      <c r="D42" s="474" t="s">
        <v>388</v>
      </c>
      <c r="E42" s="489">
        <v>71</v>
      </c>
      <c r="F42" s="490">
        <v>94510</v>
      </c>
      <c r="G42" s="489">
        <v>56</v>
      </c>
      <c r="H42" s="490">
        <v>98200</v>
      </c>
      <c r="I42" s="489">
        <v>109</v>
      </c>
      <c r="J42" s="490">
        <v>93800</v>
      </c>
      <c r="K42" s="490"/>
      <c r="L42" s="444">
        <f t="shared" ref="L42:L49" si="4">MIN(F42,H42,J42,K42)</f>
        <v>93800</v>
      </c>
      <c r="M42" s="493" t="s">
        <v>528</v>
      </c>
    </row>
    <row r="43" spans="1:14" s="494" customFormat="1" ht="24.75" customHeight="1">
      <c r="A43" s="433" t="str">
        <f t="shared" si="3"/>
        <v>합판(내수1급)12x1220x2440mm(㎡)m2</v>
      </c>
      <c r="B43" s="487" t="s">
        <v>529</v>
      </c>
      <c r="C43" s="488" t="s">
        <v>530</v>
      </c>
      <c r="D43" s="474" t="s">
        <v>389</v>
      </c>
      <c r="E43" s="489"/>
      <c r="F43" s="490"/>
      <c r="G43" s="491">
        <v>587</v>
      </c>
      <c r="H43" s="492">
        <f>41200/N43</f>
        <v>13840.365493147005</v>
      </c>
      <c r="I43" s="489"/>
      <c r="J43" s="490"/>
      <c r="K43" s="495"/>
      <c r="L43" s="444">
        <f t="shared" si="4"/>
        <v>13840.365493147005</v>
      </c>
      <c r="M43" s="493" t="s">
        <v>531</v>
      </c>
      <c r="N43" s="494">
        <f>1220*2440/1000000</f>
        <v>2.9767999999999999</v>
      </c>
    </row>
    <row r="44" spans="1:14" s="494" customFormat="1" ht="24.75" customHeight="1">
      <c r="A44" s="433" t="str">
        <f t="shared" si="3"/>
        <v>각재30×30×3600mmm3</v>
      </c>
      <c r="B44" s="487" t="s">
        <v>532</v>
      </c>
      <c r="C44" s="488" t="s">
        <v>533</v>
      </c>
      <c r="D44" s="474" t="s">
        <v>388</v>
      </c>
      <c r="E44" s="489"/>
      <c r="F44" s="490"/>
      <c r="G44" s="491">
        <v>85</v>
      </c>
      <c r="H44" s="492">
        <f>2610/0.00334</f>
        <v>781437.12574850302</v>
      </c>
      <c r="I44" s="489"/>
      <c r="J44" s="490"/>
      <c r="K44" s="490"/>
      <c r="L44" s="444">
        <f t="shared" si="4"/>
        <v>781437.12574850302</v>
      </c>
      <c r="M44" s="493" t="s">
        <v>526</v>
      </c>
    </row>
    <row r="45" spans="1:14" s="494" customFormat="1" ht="24.75" customHeight="1">
      <c r="A45" s="433" t="str">
        <f t="shared" si="3"/>
        <v>각재3.6×3.6×3.6m3</v>
      </c>
      <c r="B45" s="487" t="s">
        <v>532</v>
      </c>
      <c r="C45" s="488" t="s">
        <v>534</v>
      </c>
      <c r="D45" s="474" t="s">
        <v>388</v>
      </c>
      <c r="E45" s="489"/>
      <c r="F45" s="490"/>
      <c r="G45" s="491">
        <v>85</v>
      </c>
      <c r="H45" s="492">
        <f>2860/0.00334</f>
        <v>856287.4251497006</v>
      </c>
      <c r="I45" s="489"/>
      <c r="J45" s="490"/>
      <c r="K45" s="490"/>
      <c r="L45" s="444">
        <f t="shared" si="4"/>
        <v>856287.4251497006</v>
      </c>
      <c r="M45" s="493" t="s">
        <v>535</v>
      </c>
    </row>
    <row r="46" spans="1:14" ht="24.75" customHeight="1">
      <c r="A46" s="433" t="str">
        <f t="shared" si="3"/>
        <v>접지동봉14×1000㎜EA</v>
      </c>
      <c r="B46" s="437" t="s">
        <v>465</v>
      </c>
      <c r="C46" s="438" t="s">
        <v>446</v>
      </c>
      <c r="D46" s="434" t="s">
        <v>390</v>
      </c>
      <c r="E46" s="439">
        <v>1222</v>
      </c>
      <c r="F46" s="467">
        <v>5780</v>
      </c>
      <c r="G46" s="466">
        <v>1270</v>
      </c>
      <c r="H46" s="471">
        <v>6500</v>
      </c>
      <c r="I46" s="439"/>
      <c r="J46" s="467"/>
      <c r="K46" s="467"/>
      <c r="L46" s="444">
        <f t="shared" si="4"/>
        <v>5780</v>
      </c>
      <c r="M46" s="435"/>
    </row>
    <row r="47" spans="1:14" ht="24.75" customHeight="1">
      <c r="A47" s="433" t="str">
        <f t="shared" si="3"/>
        <v>접지선F-GV6SQm</v>
      </c>
      <c r="B47" s="437" t="s">
        <v>466</v>
      </c>
      <c r="C47" s="438" t="s">
        <v>536</v>
      </c>
      <c r="D47" s="434" t="s">
        <v>393</v>
      </c>
      <c r="E47" s="439"/>
      <c r="F47" s="467"/>
      <c r="G47" s="466">
        <v>1165</v>
      </c>
      <c r="H47" s="471">
        <v>1302</v>
      </c>
      <c r="I47" s="439"/>
      <c r="J47" s="467"/>
      <c r="K47" s="467"/>
      <c r="L47" s="444">
        <f t="shared" si="4"/>
        <v>1302</v>
      </c>
      <c r="M47" s="435"/>
    </row>
    <row r="48" spans="1:14" s="456" customFormat="1" ht="23.45" customHeight="1">
      <c r="A48" s="447" t="str">
        <f t="shared" si="3"/>
        <v>볼트M24EA</v>
      </c>
      <c r="B48" s="457" t="s">
        <v>537</v>
      </c>
      <c r="C48" s="458" t="s">
        <v>402</v>
      </c>
      <c r="D48" s="450" t="s">
        <v>390</v>
      </c>
      <c r="E48" s="451"/>
      <c r="F48" s="452"/>
      <c r="G48" s="451">
        <v>49</v>
      </c>
      <c r="H48" s="455">
        <v>6900</v>
      </c>
      <c r="I48" s="451"/>
      <c r="J48" s="452"/>
      <c r="K48" s="455"/>
      <c r="L48" s="444">
        <f t="shared" si="4"/>
        <v>6900</v>
      </c>
      <c r="M48" s="435"/>
    </row>
    <row r="49" spans="1:14" s="456" customFormat="1" ht="23.45" customHeight="1">
      <c r="A49" s="447" t="str">
        <f t="shared" si="3"/>
        <v>기초앙카볼트M24×800EA</v>
      </c>
      <c r="B49" s="457" t="s">
        <v>538</v>
      </c>
      <c r="C49" s="458" t="s">
        <v>539</v>
      </c>
      <c r="D49" s="450" t="s">
        <v>390</v>
      </c>
      <c r="E49" s="451"/>
      <c r="F49" s="452"/>
      <c r="G49" s="451">
        <v>48</v>
      </c>
      <c r="H49" s="455">
        <v>16000</v>
      </c>
      <c r="I49" s="451"/>
      <c r="J49" s="452"/>
      <c r="K49" s="455"/>
      <c r="L49" s="444">
        <f t="shared" si="4"/>
        <v>16000</v>
      </c>
      <c r="M49" s="435"/>
      <c r="N49" s="456" t="s">
        <v>540</v>
      </c>
    </row>
    <row r="50" spans="1:14" s="456" customFormat="1" ht="23.45" customHeight="1">
      <c r="A50" s="447" t="str">
        <f t="shared" si="3"/>
        <v>기초앙카볼트M36×1000EA</v>
      </c>
      <c r="B50" s="457" t="s">
        <v>538</v>
      </c>
      <c r="C50" s="458" t="s">
        <v>541</v>
      </c>
      <c r="D50" s="450" t="s">
        <v>390</v>
      </c>
      <c r="E50" s="451"/>
      <c r="F50" s="452"/>
      <c r="G50" s="451">
        <v>48</v>
      </c>
      <c r="H50" s="455">
        <v>45000</v>
      </c>
      <c r="I50" s="451"/>
      <c r="J50" s="452"/>
      <c r="K50" s="455"/>
      <c r="L50" s="444">
        <f t="shared" si="2"/>
        <v>45000</v>
      </c>
      <c r="M50" s="435"/>
      <c r="N50" s="456" t="s">
        <v>542</v>
      </c>
    </row>
    <row r="51" spans="1:14" s="494" customFormat="1" ht="24.75" customHeight="1">
      <c r="A51" s="433" t="s">
        <v>543</v>
      </c>
      <c r="B51" s="437" t="s">
        <v>544</v>
      </c>
      <c r="C51" s="438" t="s">
        <v>543</v>
      </c>
      <c r="D51" s="434" t="s">
        <v>545</v>
      </c>
      <c r="E51" s="439"/>
      <c r="F51" s="467"/>
      <c r="G51" s="496">
        <v>1430</v>
      </c>
      <c r="H51" s="497">
        <v>1778</v>
      </c>
      <c r="I51" s="439"/>
      <c r="J51" s="467"/>
      <c r="K51" s="498">
        <v>1318</v>
      </c>
      <c r="L51" s="444">
        <f t="shared" si="2"/>
        <v>1318</v>
      </c>
      <c r="M51" s="499" t="s">
        <v>546</v>
      </c>
    </row>
    <row r="52" spans="1:14" ht="24.75" customHeight="1">
      <c r="A52" s="433" t="s">
        <v>319</v>
      </c>
      <c r="B52" s="437" t="s">
        <v>544</v>
      </c>
      <c r="C52" s="438" t="s">
        <v>319</v>
      </c>
      <c r="D52" s="434" t="s">
        <v>545</v>
      </c>
      <c r="E52" s="439"/>
      <c r="F52" s="467"/>
      <c r="G52" s="496">
        <v>1430</v>
      </c>
      <c r="H52" s="497">
        <v>1910</v>
      </c>
      <c r="I52" s="439"/>
      <c r="J52" s="467"/>
      <c r="K52" s="498">
        <v>1421</v>
      </c>
      <c r="L52" s="444">
        <f t="shared" si="2"/>
        <v>1421</v>
      </c>
      <c r="M52" s="499" t="s">
        <v>546</v>
      </c>
    </row>
  </sheetData>
  <mergeCells count="8">
    <mergeCell ref="L1:L2"/>
    <mergeCell ref="M1:M2"/>
    <mergeCell ref="B1:B2"/>
    <mergeCell ref="C1:C2"/>
    <mergeCell ref="D1:D2"/>
    <mergeCell ref="E1:F1"/>
    <mergeCell ref="G1:H1"/>
    <mergeCell ref="I1:J1"/>
  </mergeCells>
  <phoneticPr fontId="90" type="noConversion"/>
  <pageMargins left="0.74803149606299213" right="0.15748031496062992" top="0.98425196850393704" bottom="0.31496062992125984" header="0.6692913385826772" footer="0.11811023622047245"/>
  <pageSetup paperSize="9" scale="95" orientation="landscape" r:id="rId1"/>
  <headerFooter>
    <oddHeader>&amp;C&amp;"돋움체,굵게"&amp;18&amp;U단 가 대 비 표</oddHead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3D705A-C528-4DBE-996A-DF6839728618}">
  <sheetPr codeName="Sheet27"/>
  <dimension ref="A1:U30"/>
  <sheetViews>
    <sheetView view="pageBreakPreview" zoomScaleNormal="100" zoomScaleSheetLayoutView="100" workbookViewId="0">
      <selection activeCell="C26" sqref="C26"/>
    </sheetView>
  </sheetViews>
  <sheetFormatPr defaultColWidth="10" defaultRowHeight="24.95" customHeight="1"/>
  <cols>
    <col min="1" max="1" width="3.5" style="181" customWidth="1"/>
    <col min="2" max="2" width="11.625" style="181" customWidth="1"/>
    <col min="3" max="3" width="10.875" style="181" customWidth="1"/>
    <col min="4" max="4" width="2.625" style="181" customWidth="1"/>
    <col min="5" max="5" width="7.625" style="181" customWidth="1"/>
    <col min="6" max="6" width="2.625" style="181" customWidth="1"/>
    <col min="7" max="7" width="7.625" style="181" customWidth="1"/>
    <col min="8" max="8" width="2.625" style="181" customWidth="1"/>
    <col min="9" max="9" width="8.625" style="181" customWidth="1"/>
    <col min="10" max="10" width="2.625" style="182" customWidth="1"/>
    <col min="11" max="11" width="8.625" style="181" customWidth="1"/>
    <col min="12" max="12" width="8.125" style="181" customWidth="1"/>
    <col min="13" max="13" width="3.625" style="181" customWidth="1"/>
    <col min="14" max="14" width="10" style="180" customWidth="1"/>
    <col min="15" max="20" width="9.375" style="180" customWidth="1"/>
    <col min="21" max="21" width="2.5" style="180" customWidth="1"/>
    <col min="22" max="16384" width="10" style="180"/>
  </cols>
  <sheetData>
    <row r="1" spans="1:21" ht="30" customHeight="1">
      <c r="A1" s="672" t="s">
        <v>435</v>
      </c>
      <c r="B1" s="672"/>
      <c r="C1" s="672"/>
      <c r="D1" s="672"/>
      <c r="E1" s="672"/>
      <c r="F1" s="672"/>
      <c r="G1" s="672"/>
      <c r="H1" s="672"/>
      <c r="I1" s="672"/>
      <c r="J1" s="672"/>
      <c r="K1" s="672"/>
      <c r="L1" s="672"/>
      <c r="M1" s="672"/>
      <c r="N1" s="672"/>
      <c r="O1" s="672"/>
      <c r="P1" s="672"/>
      <c r="Q1" s="672"/>
      <c r="R1" s="672"/>
      <c r="S1" s="672"/>
      <c r="T1" s="672"/>
      <c r="U1" s="179"/>
    </row>
    <row r="2" spans="1:21" ht="9.9499999999999993" customHeight="1"/>
    <row r="3" spans="1:21" ht="20.100000000000001" customHeight="1">
      <c r="A3" s="183" t="s">
        <v>235</v>
      </c>
      <c r="M3" s="184" t="s">
        <v>236</v>
      </c>
      <c r="O3" s="185" t="s">
        <v>551</v>
      </c>
      <c r="S3" s="181" t="s">
        <v>237</v>
      </c>
      <c r="T3" s="186" t="e">
        <f>#REF!</f>
        <v>#REF!</v>
      </c>
      <c r="U3" s="187"/>
    </row>
    <row r="4" spans="1:21" ht="20.100000000000001" customHeight="1">
      <c r="A4" s="183" t="s">
        <v>678</v>
      </c>
      <c r="O4" s="188"/>
      <c r="S4" s="182" t="s">
        <v>330</v>
      </c>
      <c r="T4" s="186" t="e">
        <f>#REF!</f>
        <v>#REF!</v>
      </c>
    </row>
    <row r="5" spans="1:21" ht="20.100000000000001" customHeight="1">
      <c r="B5" s="189" t="s">
        <v>238</v>
      </c>
      <c r="C5" s="673">
        <f>건설기계!$L$134</f>
        <v>11117</v>
      </c>
      <c r="D5" s="673"/>
      <c r="E5" s="673"/>
      <c r="F5" s="673"/>
      <c r="G5" s="191"/>
      <c r="H5" s="190"/>
      <c r="O5" s="185" t="s">
        <v>547</v>
      </c>
      <c r="S5" s="181" t="s">
        <v>241</v>
      </c>
      <c r="T5" s="192" t="e">
        <f>#REF!</f>
        <v>#REF!</v>
      </c>
    </row>
    <row r="6" spans="1:21" ht="20.100000000000001" customHeight="1">
      <c r="B6" s="189" t="s">
        <v>680</v>
      </c>
      <c r="C6" s="673" t="e">
        <f>건설기계!$J$134</f>
        <v>#REF!</v>
      </c>
      <c r="D6" s="673"/>
      <c r="E6" s="673"/>
      <c r="F6" s="673"/>
      <c r="G6" s="193"/>
      <c r="H6" s="190"/>
      <c r="I6" s="194"/>
      <c r="J6" s="195"/>
    </row>
    <row r="7" spans="1:21" ht="20.100000000000001" customHeight="1">
      <c r="B7" s="189" t="s">
        <v>242</v>
      </c>
      <c r="C7" s="673" t="e">
        <f>건설기계!$H$134</f>
        <v>#REF!</v>
      </c>
      <c r="D7" s="673"/>
      <c r="E7" s="673"/>
      <c r="F7" s="190"/>
      <c r="G7" s="190"/>
      <c r="H7" s="190"/>
      <c r="I7" s="674"/>
      <c r="J7" s="674"/>
      <c r="K7" s="674"/>
    </row>
    <row r="8" spans="1:21" ht="20.100000000000001" customHeight="1">
      <c r="B8" s="182"/>
      <c r="C8" s="196"/>
      <c r="D8" s="180"/>
      <c r="E8" s="197"/>
      <c r="F8" s="190"/>
      <c r="G8" s="190"/>
      <c r="H8" s="190"/>
      <c r="I8" s="675"/>
      <c r="J8" s="675"/>
      <c r="K8" s="675"/>
      <c r="L8" s="184"/>
    </row>
    <row r="9" spans="1:21" ht="20.100000000000001" customHeight="1">
      <c r="A9" s="183" t="s">
        <v>243</v>
      </c>
    </row>
    <row r="10" spans="1:21" ht="20.100000000000001" customHeight="1">
      <c r="A10" s="652" t="s">
        <v>244</v>
      </c>
      <c r="B10" s="652"/>
      <c r="C10" s="652"/>
      <c r="D10" s="652"/>
      <c r="E10" s="652"/>
      <c r="F10" s="652"/>
      <c r="G10" s="652"/>
      <c r="H10" s="652"/>
      <c r="N10" s="652" t="s">
        <v>245</v>
      </c>
      <c r="O10" s="652"/>
      <c r="P10" s="652"/>
      <c r="Q10" s="652"/>
      <c r="R10" s="195"/>
      <c r="S10" s="195"/>
      <c r="T10" s="195"/>
      <c r="U10" s="195"/>
    </row>
    <row r="11" spans="1:21" ht="20.100000000000001" customHeight="1">
      <c r="B11" s="666" t="s">
        <v>246</v>
      </c>
      <c r="C11" s="666"/>
      <c r="D11" s="667" t="s">
        <v>247</v>
      </c>
      <c r="E11" s="667"/>
      <c r="F11" s="666" t="s">
        <v>248</v>
      </c>
      <c r="G11" s="666"/>
      <c r="H11" s="666" t="s">
        <v>249</v>
      </c>
      <c r="I11" s="666"/>
      <c r="J11" s="666" t="s">
        <v>250</v>
      </c>
      <c r="K11" s="666"/>
      <c r="L11" s="198" t="s">
        <v>251</v>
      </c>
      <c r="N11" s="668" t="s">
        <v>252</v>
      </c>
      <c r="O11" s="668" t="s">
        <v>253</v>
      </c>
      <c r="P11" s="668"/>
      <c r="Q11" s="668" t="s">
        <v>254</v>
      </c>
      <c r="R11" s="668"/>
      <c r="S11" s="668" t="s">
        <v>255</v>
      </c>
      <c r="T11" s="668"/>
      <c r="U11" s="200"/>
    </row>
    <row r="12" spans="1:21" ht="20.100000000000001" customHeight="1">
      <c r="B12" s="669" t="s">
        <v>256</v>
      </c>
      <c r="C12" s="669"/>
      <c r="D12" s="670" t="s">
        <v>257</v>
      </c>
      <c r="E12" s="670"/>
      <c r="F12" s="671" t="e">
        <f>C7</f>
        <v>#REF!</v>
      </c>
      <c r="G12" s="671"/>
      <c r="H12" s="660" t="e">
        <f>C6</f>
        <v>#REF!</v>
      </c>
      <c r="I12" s="660"/>
      <c r="J12" s="660">
        <f>C5</f>
        <v>11117</v>
      </c>
      <c r="K12" s="660"/>
      <c r="L12" s="202" t="s">
        <v>258</v>
      </c>
      <c r="N12" s="668"/>
      <c r="O12" s="203" t="s">
        <v>32</v>
      </c>
      <c r="P12" s="204" t="s">
        <v>259</v>
      </c>
      <c r="Q12" s="204" t="s">
        <v>32</v>
      </c>
      <c r="R12" s="199" t="s">
        <v>259</v>
      </c>
      <c r="S12" s="199" t="s">
        <v>260</v>
      </c>
      <c r="T12" s="199" t="s">
        <v>249</v>
      </c>
      <c r="U12" s="200"/>
    </row>
    <row r="13" spans="1:21" ht="20.100000000000001" customHeight="1">
      <c r="B13" s="205"/>
      <c r="C13" s="201" t="s">
        <v>261</v>
      </c>
      <c r="D13" s="661">
        <f>ROUNDDOWN((L13/0.9),2)</f>
        <v>36.659999999999997</v>
      </c>
      <c r="E13" s="661"/>
      <c r="F13" s="660" t="e">
        <f t="shared" ref="F13:F21" si="0">INT($F$12*D13/60)</f>
        <v>#REF!</v>
      </c>
      <c r="G13" s="660"/>
      <c r="H13" s="660" t="e">
        <f t="shared" ref="H13:H21" si="1">INT($H$12*D13/60)</f>
        <v>#REF!</v>
      </c>
      <c r="I13" s="660"/>
      <c r="J13" s="660">
        <f t="shared" ref="J13:J21" si="2">INT($J$12*D13/60)</f>
        <v>6792</v>
      </c>
      <c r="K13" s="660"/>
      <c r="L13" s="206">
        <v>33</v>
      </c>
      <c r="N13" s="207" t="s">
        <v>262</v>
      </c>
      <c r="O13" s="208">
        <v>0.31</v>
      </c>
      <c r="P13" s="209" t="e">
        <f>INT(T3*O13)</f>
        <v>#REF!</v>
      </c>
      <c r="Q13" s="208">
        <v>0.36</v>
      </c>
      <c r="R13" s="209" t="e">
        <f>INT(Q13*T3)</f>
        <v>#REF!</v>
      </c>
      <c r="S13" s="210">
        <v>0.42</v>
      </c>
      <c r="T13" s="209" t="e">
        <f>INT(S13*$T$3)</f>
        <v>#REF!</v>
      </c>
      <c r="U13" s="211"/>
    </row>
    <row r="14" spans="1:21" ht="20.100000000000001" customHeight="1">
      <c r="B14" s="212" t="s">
        <v>263</v>
      </c>
      <c r="C14" s="201" t="s">
        <v>264</v>
      </c>
      <c r="D14" s="661">
        <f>ROUNDDOWN((L13/0.7),2)</f>
        <v>47.14</v>
      </c>
      <c r="E14" s="661"/>
      <c r="F14" s="660" t="e">
        <f>INT($F$12*D14/60)</f>
        <v>#REF!</v>
      </c>
      <c r="G14" s="660"/>
      <c r="H14" s="660" t="e">
        <f t="shared" si="1"/>
        <v>#REF!</v>
      </c>
      <c r="I14" s="660"/>
      <c r="J14" s="660">
        <f t="shared" si="2"/>
        <v>8734</v>
      </c>
      <c r="K14" s="660"/>
      <c r="L14" s="213"/>
      <c r="N14" s="207" t="s">
        <v>265</v>
      </c>
      <c r="O14" s="208">
        <v>0.34</v>
      </c>
      <c r="P14" s="209" t="e">
        <f>INT(T3*O14)</f>
        <v>#REF!</v>
      </c>
      <c r="Q14" s="233">
        <v>0.4</v>
      </c>
      <c r="R14" s="234" t="e">
        <f>INT(Q14*T3)</f>
        <v>#REF!</v>
      </c>
      <c r="S14" s="208">
        <v>0.46</v>
      </c>
      <c r="T14" s="209" t="e">
        <f>INT(S14*$T$3)</f>
        <v>#REF!</v>
      </c>
      <c r="U14" s="211"/>
    </row>
    <row r="15" spans="1:21" ht="20.100000000000001" customHeight="1">
      <c r="B15" s="214"/>
      <c r="C15" s="201" t="s">
        <v>266</v>
      </c>
      <c r="D15" s="659">
        <f>ROUNDDOWN((L13/0.6),2)</f>
        <v>55</v>
      </c>
      <c r="E15" s="659"/>
      <c r="F15" s="660" t="e">
        <f t="shared" si="0"/>
        <v>#REF!</v>
      </c>
      <c r="G15" s="660"/>
      <c r="H15" s="660" t="e">
        <f t="shared" si="1"/>
        <v>#REF!</v>
      </c>
      <c r="I15" s="660"/>
      <c r="J15" s="660">
        <f t="shared" si="2"/>
        <v>10190</v>
      </c>
      <c r="K15" s="660"/>
      <c r="L15" s="215"/>
      <c r="N15" s="207" t="s">
        <v>267</v>
      </c>
      <c r="O15" s="208">
        <v>0.44</v>
      </c>
      <c r="P15" s="209" t="e">
        <f>INT(T3*O15)</f>
        <v>#REF!</v>
      </c>
      <c r="Q15" s="207">
        <v>0.51</v>
      </c>
      <c r="R15" s="216" t="e">
        <f>INT(Q15*T3)</f>
        <v>#REF!</v>
      </c>
      <c r="S15" s="210">
        <v>0.6</v>
      </c>
      <c r="T15" s="209" t="e">
        <f>INT(S15*$T$3)</f>
        <v>#REF!</v>
      </c>
      <c r="U15" s="211"/>
    </row>
    <row r="16" spans="1:21" ht="20.100000000000001" customHeight="1">
      <c r="B16" s="205"/>
      <c r="C16" s="201" t="s">
        <v>261</v>
      </c>
      <c r="D16" s="664">
        <v>40</v>
      </c>
      <c r="E16" s="664"/>
      <c r="F16" s="665" t="e">
        <f t="shared" si="0"/>
        <v>#REF!</v>
      </c>
      <c r="G16" s="665"/>
      <c r="H16" s="665" t="e">
        <f t="shared" si="1"/>
        <v>#REF!</v>
      </c>
      <c r="I16" s="665"/>
      <c r="J16" s="665">
        <f t="shared" si="2"/>
        <v>7411</v>
      </c>
      <c r="K16" s="665"/>
      <c r="L16" s="206">
        <v>36</v>
      </c>
      <c r="N16" s="207" t="s">
        <v>268</v>
      </c>
      <c r="O16" s="208">
        <v>0.51</v>
      </c>
      <c r="P16" s="209" t="e">
        <f>INT(T3*O16)</f>
        <v>#REF!</v>
      </c>
      <c r="Q16" s="208">
        <v>0.6</v>
      </c>
      <c r="R16" s="209" t="e">
        <f>INT(Q16*T3)</f>
        <v>#REF!</v>
      </c>
      <c r="S16" s="210">
        <v>0.7</v>
      </c>
      <c r="T16" s="209" t="e">
        <f>INT(S16*$T$3)</f>
        <v>#REF!</v>
      </c>
      <c r="U16" s="211"/>
    </row>
    <row r="17" spans="1:21" ht="20.100000000000001" customHeight="1">
      <c r="B17" s="212" t="s">
        <v>269</v>
      </c>
      <c r="C17" s="201" t="s">
        <v>264</v>
      </c>
      <c r="D17" s="662">
        <f>ROUNDDOWN((L16/0.7),2)</f>
        <v>51.42</v>
      </c>
      <c r="E17" s="662"/>
      <c r="F17" s="663" t="e">
        <f t="shared" si="0"/>
        <v>#REF!</v>
      </c>
      <c r="G17" s="663"/>
      <c r="H17" s="663" t="e">
        <f t="shared" si="1"/>
        <v>#REF!</v>
      </c>
      <c r="I17" s="663"/>
      <c r="J17" s="663">
        <f t="shared" si="2"/>
        <v>9527</v>
      </c>
      <c r="K17" s="663"/>
      <c r="L17" s="213"/>
      <c r="N17" s="506"/>
      <c r="O17" s="507"/>
      <c r="P17" s="507"/>
      <c r="Q17" s="507"/>
      <c r="R17" s="507"/>
      <c r="S17" s="507"/>
      <c r="T17" s="507"/>
      <c r="U17" s="217"/>
    </row>
    <row r="18" spans="1:21" ht="20.100000000000001" customHeight="1">
      <c r="B18" s="214"/>
      <c r="C18" s="201" t="s">
        <v>266</v>
      </c>
      <c r="D18" s="659">
        <f>ROUNDDOWN((L16/0.6),2)</f>
        <v>60</v>
      </c>
      <c r="E18" s="659"/>
      <c r="F18" s="660" t="e">
        <f t="shared" si="0"/>
        <v>#REF!</v>
      </c>
      <c r="G18" s="660"/>
      <c r="H18" s="660" t="e">
        <f t="shared" si="1"/>
        <v>#REF!</v>
      </c>
      <c r="I18" s="660"/>
      <c r="J18" s="660">
        <f t="shared" si="2"/>
        <v>11117</v>
      </c>
      <c r="K18" s="660"/>
      <c r="L18" s="218"/>
      <c r="N18" s="223"/>
      <c r="O18" s="649"/>
      <c r="P18" s="649"/>
      <c r="Q18" s="649"/>
      <c r="R18" s="649"/>
      <c r="S18" s="649"/>
      <c r="T18" s="649"/>
      <c r="U18" s="219"/>
    </row>
    <row r="19" spans="1:21" ht="20.100000000000001" customHeight="1">
      <c r="B19" s="205"/>
      <c r="C19" s="201" t="s">
        <v>261</v>
      </c>
      <c r="D19" s="661">
        <f>ROUNDDOWN((L19/0.9),2)</f>
        <v>43.33</v>
      </c>
      <c r="E19" s="661"/>
      <c r="F19" s="660" t="e">
        <f t="shared" si="0"/>
        <v>#REF!</v>
      </c>
      <c r="G19" s="660"/>
      <c r="H19" s="660" t="e">
        <f t="shared" si="1"/>
        <v>#REF!</v>
      </c>
      <c r="I19" s="660"/>
      <c r="J19" s="660">
        <f t="shared" si="2"/>
        <v>8028</v>
      </c>
      <c r="K19" s="660"/>
      <c r="L19" s="206">
        <v>39</v>
      </c>
      <c r="N19" s="223"/>
      <c r="O19" s="649"/>
      <c r="P19" s="653"/>
      <c r="Q19" s="649"/>
      <c r="R19" s="650"/>
      <c r="S19" s="649"/>
      <c r="T19" s="651"/>
      <c r="U19" s="220"/>
    </row>
    <row r="20" spans="1:21" ht="20.100000000000001" customHeight="1">
      <c r="B20" s="212" t="s">
        <v>270</v>
      </c>
      <c r="C20" s="201" t="s">
        <v>264</v>
      </c>
      <c r="D20" s="661">
        <f>ROUNDDOWN((L19/0.7),2)</f>
        <v>55.71</v>
      </c>
      <c r="E20" s="661"/>
      <c r="F20" s="660" t="e">
        <f t="shared" si="0"/>
        <v>#REF!</v>
      </c>
      <c r="G20" s="660"/>
      <c r="H20" s="660" t="e">
        <f t="shared" si="1"/>
        <v>#REF!</v>
      </c>
      <c r="I20" s="660"/>
      <c r="J20" s="660">
        <f t="shared" si="2"/>
        <v>10322</v>
      </c>
      <c r="K20" s="660"/>
      <c r="L20" s="213"/>
      <c r="N20" s="313"/>
      <c r="O20" s="649"/>
      <c r="P20" s="653"/>
      <c r="Q20" s="649"/>
      <c r="R20" s="650"/>
      <c r="S20" s="649"/>
      <c r="T20" s="651"/>
      <c r="U20" s="221"/>
    </row>
    <row r="21" spans="1:21" ht="20.100000000000001" customHeight="1">
      <c r="B21" s="214"/>
      <c r="C21" s="201" t="s">
        <v>266</v>
      </c>
      <c r="D21" s="659">
        <f>ROUNDDOWN((L19/0.6),2)</f>
        <v>65</v>
      </c>
      <c r="E21" s="659"/>
      <c r="F21" s="660" t="e">
        <f t="shared" si="0"/>
        <v>#REF!</v>
      </c>
      <c r="G21" s="660"/>
      <c r="H21" s="660" t="e">
        <f t="shared" si="1"/>
        <v>#REF!</v>
      </c>
      <c r="I21" s="660"/>
      <c r="J21" s="660">
        <f t="shared" si="2"/>
        <v>12043</v>
      </c>
      <c r="K21" s="660"/>
      <c r="L21" s="215"/>
      <c r="N21" s="410"/>
      <c r="O21" s="649"/>
      <c r="P21" s="653"/>
      <c r="Q21" s="649"/>
      <c r="R21" s="650"/>
      <c r="S21" s="649"/>
      <c r="T21" s="651"/>
      <c r="U21" s="222"/>
    </row>
    <row r="22" spans="1:21" ht="20.100000000000001" customHeight="1">
      <c r="N22" s="313"/>
      <c r="O22" s="649"/>
      <c r="P22" s="653"/>
      <c r="Q22" s="649"/>
      <c r="R22" s="650"/>
      <c r="S22" s="649"/>
      <c r="T22" s="651"/>
      <c r="U22" s="227"/>
    </row>
    <row r="23" spans="1:21" ht="20.100000000000001" customHeight="1">
      <c r="A23" s="652" t="s">
        <v>406</v>
      </c>
      <c r="B23" s="652"/>
      <c r="C23" s="652"/>
      <c r="D23" s="652"/>
      <c r="E23" s="652"/>
      <c r="F23" s="652"/>
      <c r="N23" s="183" t="s">
        <v>271</v>
      </c>
    </row>
    <row r="24" spans="1:21" ht="20.100000000000001" customHeight="1">
      <c r="B24" s="181" t="s">
        <v>320</v>
      </c>
      <c r="N24" s="228" t="s">
        <v>272</v>
      </c>
    </row>
    <row r="25" spans="1:21" ht="20.100000000000001" customHeight="1">
      <c r="B25" s="654" t="s">
        <v>273</v>
      </c>
      <c r="C25" s="655"/>
      <c r="D25" s="655"/>
      <c r="E25" s="656"/>
      <c r="F25" s="654" t="s">
        <v>274</v>
      </c>
      <c r="G25" s="657"/>
      <c r="H25" s="658" t="s">
        <v>275</v>
      </c>
      <c r="I25" s="657"/>
      <c r="J25" s="658" t="s">
        <v>276</v>
      </c>
      <c r="K25" s="656"/>
      <c r="N25" s="228" t="s">
        <v>277</v>
      </c>
    </row>
    <row r="26" spans="1:21" ht="20.100000000000001" customHeight="1">
      <c r="B26" s="229" t="s">
        <v>558</v>
      </c>
      <c r="C26" s="309" t="s">
        <v>689</v>
      </c>
      <c r="D26" s="642" t="s">
        <v>278</v>
      </c>
      <c r="E26" s="643"/>
      <c r="F26" s="644" t="e">
        <f>F$16</f>
        <v>#REF!</v>
      </c>
      <c r="G26" s="645"/>
      <c r="H26" s="646" t="e">
        <f>INT(SUM(H$16+R$14+T21+T$19))</f>
        <v>#REF!</v>
      </c>
      <c r="I26" s="645"/>
      <c r="J26" s="646">
        <f>J$16</f>
        <v>7411</v>
      </c>
      <c r="K26" s="647"/>
      <c r="N26" s="181" t="s">
        <v>279</v>
      </c>
    </row>
    <row r="27" spans="1:21" ht="20.100000000000001" customHeight="1">
      <c r="N27" s="181" t="s">
        <v>548</v>
      </c>
    </row>
    <row r="28" spans="1:21" ht="20.100000000000001" customHeight="1">
      <c r="B28" s="648"/>
      <c r="C28" s="648"/>
      <c r="D28" s="648"/>
      <c r="E28" s="648"/>
      <c r="F28" s="648"/>
      <c r="G28" s="648"/>
      <c r="H28" s="648"/>
      <c r="I28" s="648"/>
      <c r="J28" s="648"/>
      <c r="K28" s="648"/>
      <c r="N28" s="181" t="s">
        <v>280</v>
      </c>
    </row>
    <row r="29" spans="1:21" ht="20.100000000000001" customHeight="1">
      <c r="B29" s="223"/>
      <c r="C29" s="410"/>
      <c r="D29" s="640"/>
      <c r="E29" s="640"/>
      <c r="F29" s="641"/>
      <c r="G29" s="641"/>
      <c r="H29" s="641"/>
      <c r="I29" s="641"/>
      <c r="J29" s="641"/>
      <c r="K29" s="641"/>
    </row>
    <row r="30" spans="1:21" ht="20.100000000000001" customHeight="1">
      <c r="A30" s="230"/>
      <c r="B30" s="180"/>
      <c r="C30" s="180"/>
      <c r="D30" s="180"/>
      <c r="E30" s="180"/>
      <c r="F30" s="180"/>
      <c r="G30" s="180"/>
      <c r="H30" s="180"/>
      <c r="I30" s="180"/>
      <c r="J30" s="180"/>
      <c r="K30" s="180"/>
      <c r="L30" s="230"/>
      <c r="N30" s="194"/>
      <c r="O30" s="224"/>
      <c r="P30" s="225"/>
      <c r="Q30" s="223"/>
      <c r="R30" s="226"/>
      <c r="S30" s="223"/>
      <c r="T30" s="182"/>
      <c r="U30" s="182"/>
    </row>
  </sheetData>
  <mergeCells count="88">
    <mergeCell ref="I8:K8"/>
    <mergeCell ref="O18:T18"/>
    <mergeCell ref="O19:O20"/>
    <mergeCell ref="P19:P20"/>
    <mergeCell ref="Q19:Q20"/>
    <mergeCell ref="R19:R20"/>
    <mergeCell ref="S19:S20"/>
    <mergeCell ref="T19:T20"/>
    <mergeCell ref="S11:T11"/>
    <mergeCell ref="A1:T1"/>
    <mergeCell ref="C5:F5"/>
    <mergeCell ref="C6:F6"/>
    <mergeCell ref="C7:E7"/>
    <mergeCell ref="I7:K7"/>
    <mergeCell ref="A10:H10"/>
    <mergeCell ref="N10:Q10"/>
    <mergeCell ref="B11:C11"/>
    <mergeCell ref="D11:E11"/>
    <mergeCell ref="F11:G11"/>
    <mergeCell ref="H11:I11"/>
    <mergeCell ref="J11:K11"/>
    <mergeCell ref="N11:N12"/>
    <mergeCell ref="O11:P11"/>
    <mergeCell ref="Q11:R11"/>
    <mergeCell ref="B12:C12"/>
    <mergeCell ref="D12:E12"/>
    <mergeCell ref="F12:G12"/>
    <mergeCell ref="H12:I12"/>
    <mergeCell ref="J12:K12"/>
    <mergeCell ref="D13:E13"/>
    <mergeCell ref="F13:G13"/>
    <mergeCell ref="H13:I13"/>
    <mergeCell ref="J13:K13"/>
    <mergeCell ref="D14:E14"/>
    <mergeCell ref="F14:G14"/>
    <mergeCell ref="H14:I14"/>
    <mergeCell ref="J14:K14"/>
    <mergeCell ref="D15:E15"/>
    <mergeCell ref="F15:G15"/>
    <mergeCell ref="H15:I15"/>
    <mergeCell ref="J15:K15"/>
    <mergeCell ref="D16:E16"/>
    <mergeCell ref="F16:G16"/>
    <mergeCell ref="H16:I16"/>
    <mergeCell ref="J16:K16"/>
    <mergeCell ref="D17:E17"/>
    <mergeCell ref="F17:G17"/>
    <mergeCell ref="H17:I17"/>
    <mergeCell ref="J17:K17"/>
    <mergeCell ref="D18:E18"/>
    <mergeCell ref="F18:G18"/>
    <mergeCell ref="H18:I18"/>
    <mergeCell ref="J18:K18"/>
    <mergeCell ref="D19:E19"/>
    <mergeCell ref="F19:G19"/>
    <mergeCell ref="H19:I19"/>
    <mergeCell ref="J19:K19"/>
    <mergeCell ref="D20:E20"/>
    <mergeCell ref="F20:G20"/>
    <mergeCell ref="H20:I20"/>
    <mergeCell ref="J20:K20"/>
    <mergeCell ref="B25:E25"/>
    <mergeCell ref="F25:G25"/>
    <mergeCell ref="H25:I25"/>
    <mergeCell ref="J25:K25"/>
    <mergeCell ref="D21:E21"/>
    <mergeCell ref="F21:G21"/>
    <mergeCell ref="H21:I21"/>
    <mergeCell ref="J21:K21"/>
    <mergeCell ref="Q21:Q22"/>
    <mergeCell ref="R21:R22"/>
    <mergeCell ref="S21:S22"/>
    <mergeCell ref="T21:T22"/>
    <mergeCell ref="A23:F23"/>
    <mergeCell ref="O21:O22"/>
    <mergeCell ref="P21:P22"/>
    <mergeCell ref="D29:E29"/>
    <mergeCell ref="F29:G29"/>
    <mergeCell ref="H29:I29"/>
    <mergeCell ref="J29:K29"/>
    <mergeCell ref="D26:E26"/>
    <mergeCell ref="F26:G26"/>
    <mergeCell ref="H26:I26"/>
    <mergeCell ref="J26:K26"/>
    <mergeCell ref="B28:E28"/>
    <mergeCell ref="F28:G28"/>
    <mergeCell ref="H28:I28"/>
    <mergeCell ref="J28:K28"/>
  </mergeCells>
  <phoneticPr fontId="90" type="noConversion"/>
  <printOptions horizontalCentered="1" verticalCentered="1"/>
  <pageMargins left="0.82677165354330717" right="0.51181102362204722" top="0.9055118110236221" bottom="0.6692913385826772" header="0.55118110236220474" footer="0.51181102362204722"/>
  <pageSetup paperSize="9" scale="80" orientation="landscape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 codeName="Sheet26"/>
  <dimension ref="A1:U30"/>
  <sheetViews>
    <sheetView view="pageBreakPreview" zoomScaleNormal="100" zoomScaleSheetLayoutView="100" workbookViewId="0">
      <selection activeCell="C26" sqref="C26"/>
    </sheetView>
  </sheetViews>
  <sheetFormatPr defaultColWidth="10" defaultRowHeight="24.95" customHeight="1"/>
  <cols>
    <col min="1" max="1" width="3.5" style="181" customWidth="1"/>
    <col min="2" max="2" width="11.625" style="181" customWidth="1"/>
    <col min="3" max="3" width="10.875" style="181" customWidth="1"/>
    <col min="4" max="4" width="2.625" style="181" customWidth="1"/>
    <col min="5" max="5" width="7.625" style="181" customWidth="1"/>
    <col min="6" max="6" width="2.625" style="181" customWidth="1"/>
    <col min="7" max="7" width="7.625" style="181" customWidth="1"/>
    <col min="8" max="8" width="2.625" style="181" customWidth="1"/>
    <col min="9" max="9" width="8.625" style="181" customWidth="1"/>
    <col min="10" max="10" width="2.625" style="182" customWidth="1"/>
    <col min="11" max="11" width="8.625" style="181" customWidth="1"/>
    <col min="12" max="12" width="8.125" style="181" customWidth="1"/>
    <col min="13" max="13" width="3.625" style="181" customWidth="1"/>
    <col min="14" max="14" width="10" style="180" customWidth="1"/>
    <col min="15" max="20" width="9.375" style="180" customWidth="1"/>
    <col min="21" max="21" width="2.5" style="180" customWidth="1"/>
    <col min="22" max="16384" width="10" style="180"/>
  </cols>
  <sheetData>
    <row r="1" spans="1:21" ht="30" customHeight="1">
      <c r="A1" s="672" t="s">
        <v>561</v>
      </c>
      <c r="B1" s="672"/>
      <c r="C1" s="672"/>
      <c r="D1" s="672"/>
      <c r="E1" s="672"/>
      <c r="F1" s="672"/>
      <c r="G1" s="672"/>
      <c r="H1" s="672"/>
      <c r="I1" s="672"/>
      <c r="J1" s="672"/>
      <c r="K1" s="672"/>
      <c r="L1" s="672"/>
      <c r="M1" s="672"/>
      <c r="N1" s="672"/>
      <c r="O1" s="672"/>
      <c r="P1" s="672"/>
      <c r="Q1" s="672"/>
      <c r="R1" s="672"/>
      <c r="S1" s="672"/>
      <c r="T1" s="672"/>
      <c r="U1" s="179"/>
    </row>
    <row r="2" spans="1:21" ht="9.9499999999999993" customHeight="1"/>
    <row r="3" spans="1:21" ht="20.100000000000001" customHeight="1">
      <c r="A3" s="183" t="s">
        <v>235</v>
      </c>
      <c r="M3" s="184" t="s">
        <v>236</v>
      </c>
      <c r="O3" s="185" t="s">
        <v>551</v>
      </c>
      <c r="S3" s="181" t="s">
        <v>237</v>
      </c>
      <c r="T3" s="186" t="e">
        <f>#REF!</f>
        <v>#REF!</v>
      </c>
      <c r="U3" s="187"/>
    </row>
    <row r="4" spans="1:21" ht="20.100000000000001" customHeight="1">
      <c r="A4" s="183" t="s">
        <v>678</v>
      </c>
      <c r="O4" s="188"/>
      <c r="S4" s="182" t="s">
        <v>330</v>
      </c>
      <c r="T4" s="186" t="e">
        <f>#REF!</f>
        <v>#REF!</v>
      </c>
    </row>
    <row r="5" spans="1:21" ht="20.100000000000001" customHeight="1">
      <c r="B5" s="189" t="s">
        <v>238</v>
      </c>
      <c r="C5" s="673">
        <f>건설기계!$L$134</f>
        <v>11117</v>
      </c>
      <c r="D5" s="673"/>
      <c r="E5" s="673"/>
      <c r="F5" s="673"/>
      <c r="G5" s="191"/>
      <c r="H5" s="190"/>
      <c r="O5" s="185" t="s">
        <v>240</v>
      </c>
      <c r="S5" s="181" t="s">
        <v>241</v>
      </c>
      <c r="T5" s="192" t="e">
        <f>#REF!</f>
        <v>#REF!</v>
      </c>
    </row>
    <row r="6" spans="1:21" ht="20.100000000000001" customHeight="1">
      <c r="B6" s="189" t="s">
        <v>680</v>
      </c>
      <c r="C6" s="673" t="e">
        <f>건설기계!$J$134</f>
        <v>#REF!</v>
      </c>
      <c r="D6" s="673"/>
      <c r="E6" s="673"/>
      <c r="F6" s="673"/>
      <c r="G6" s="193"/>
      <c r="H6" s="190"/>
      <c r="I6" s="194"/>
      <c r="J6" s="195"/>
    </row>
    <row r="7" spans="1:21" ht="20.100000000000001" customHeight="1">
      <c r="B7" s="189" t="s">
        <v>242</v>
      </c>
      <c r="C7" s="673" t="e">
        <f>건설기계!$H$134</f>
        <v>#REF!</v>
      </c>
      <c r="D7" s="673"/>
      <c r="E7" s="673"/>
      <c r="F7" s="190"/>
      <c r="G7" s="190"/>
      <c r="H7" s="190"/>
      <c r="I7" s="674"/>
      <c r="J7" s="674"/>
      <c r="K7" s="674"/>
    </row>
    <row r="8" spans="1:21" ht="20.100000000000001" customHeight="1">
      <c r="B8" s="182"/>
      <c r="C8" s="196"/>
      <c r="D8" s="180"/>
      <c r="E8" s="197"/>
      <c r="F8" s="190"/>
      <c r="G8" s="190"/>
      <c r="H8" s="190"/>
      <c r="I8" s="675"/>
      <c r="J8" s="675"/>
      <c r="K8" s="675"/>
      <c r="L8" s="184"/>
    </row>
    <row r="9" spans="1:21" ht="20.100000000000001" customHeight="1">
      <c r="A9" s="183" t="s">
        <v>243</v>
      </c>
    </row>
    <row r="10" spans="1:21" ht="20.100000000000001" customHeight="1">
      <c r="A10" s="652" t="s">
        <v>244</v>
      </c>
      <c r="B10" s="652"/>
      <c r="C10" s="652"/>
      <c r="D10" s="652"/>
      <c r="E10" s="652"/>
      <c r="F10" s="652"/>
      <c r="G10" s="652"/>
      <c r="H10" s="652"/>
      <c r="N10" s="652" t="s">
        <v>245</v>
      </c>
      <c r="O10" s="652"/>
      <c r="P10" s="652"/>
      <c r="Q10" s="652"/>
      <c r="R10" s="195"/>
      <c r="S10" s="195"/>
      <c r="T10" s="195"/>
      <c r="U10" s="195"/>
    </row>
    <row r="11" spans="1:21" ht="20.100000000000001" customHeight="1">
      <c r="B11" s="666" t="s">
        <v>246</v>
      </c>
      <c r="C11" s="666"/>
      <c r="D11" s="667" t="s">
        <v>247</v>
      </c>
      <c r="E11" s="667"/>
      <c r="F11" s="666" t="s">
        <v>248</v>
      </c>
      <c r="G11" s="666"/>
      <c r="H11" s="666" t="s">
        <v>249</v>
      </c>
      <c r="I11" s="666"/>
      <c r="J11" s="666" t="s">
        <v>250</v>
      </c>
      <c r="K11" s="666"/>
      <c r="L11" s="198" t="s">
        <v>251</v>
      </c>
      <c r="N11" s="668" t="s">
        <v>252</v>
      </c>
      <c r="O11" s="668" t="s">
        <v>253</v>
      </c>
      <c r="P11" s="668"/>
      <c r="Q11" s="668" t="s">
        <v>254</v>
      </c>
      <c r="R11" s="668"/>
      <c r="S11" s="668" t="s">
        <v>255</v>
      </c>
      <c r="T11" s="668"/>
      <c r="U11" s="200"/>
    </row>
    <row r="12" spans="1:21" ht="20.100000000000001" customHeight="1">
      <c r="B12" s="669" t="s">
        <v>256</v>
      </c>
      <c r="C12" s="669"/>
      <c r="D12" s="670" t="s">
        <v>257</v>
      </c>
      <c r="E12" s="670"/>
      <c r="F12" s="671" t="e">
        <f>C7</f>
        <v>#REF!</v>
      </c>
      <c r="G12" s="671"/>
      <c r="H12" s="660" t="e">
        <f>C6</f>
        <v>#REF!</v>
      </c>
      <c r="I12" s="660"/>
      <c r="J12" s="660">
        <f>C5</f>
        <v>11117</v>
      </c>
      <c r="K12" s="660"/>
      <c r="L12" s="202" t="s">
        <v>258</v>
      </c>
      <c r="N12" s="668"/>
      <c r="O12" s="203" t="s">
        <v>32</v>
      </c>
      <c r="P12" s="204" t="s">
        <v>259</v>
      </c>
      <c r="Q12" s="204" t="s">
        <v>32</v>
      </c>
      <c r="R12" s="199" t="s">
        <v>259</v>
      </c>
      <c r="S12" s="199" t="s">
        <v>260</v>
      </c>
      <c r="T12" s="199" t="s">
        <v>249</v>
      </c>
      <c r="U12" s="200"/>
    </row>
    <row r="13" spans="1:21" ht="20.100000000000001" customHeight="1">
      <c r="B13" s="205"/>
      <c r="C13" s="201" t="s">
        <v>261</v>
      </c>
      <c r="D13" s="661">
        <f>ROUNDDOWN((L13/0.9),2)</f>
        <v>36.659999999999997</v>
      </c>
      <c r="E13" s="661"/>
      <c r="F13" s="660" t="e">
        <f t="shared" ref="F13:F16" si="0">INT($F$12*D13/60)</f>
        <v>#REF!</v>
      </c>
      <c r="G13" s="660"/>
      <c r="H13" s="660" t="e">
        <f t="shared" ref="H13:H16" si="1">INT($H$12*D13/60)</f>
        <v>#REF!</v>
      </c>
      <c r="I13" s="660"/>
      <c r="J13" s="660">
        <f t="shared" ref="J13:J16" si="2">INT($J$12*D13/60)</f>
        <v>6792</v>
      </c>
      <c r="K13" s="660"/>
      <c r="L13" s="206">
        <v>33</v>
      </c>
      <c r="N13" s="207" t="s">
        <v>262</v>
      </c>
      <c r="O13" s="208">
        <v>0.31</v>
      </c>
      <c r="P13" s="209" t="e">
        <f>INT(T3*O13)</f>
        <v>#REF!</v>
      </c>
      <c r="Q13" s="208">
        <v>0.36</v>
      </c>
      <c r="R13" s="209" t="e">
        <f>INT(Q13*T3)</f>
        <v>#REF!</v>
      </c>
      <c r="S13" s="210">
        <v>0.42</v>
      </c>
      <c r="T13" s="209" t="e">
        <f>INT(S13*$T$3)</f>
        <v>#REF!</v>
      </c>
      <c r="U13" s="211"/>
    </row>
    <row r="14" spans="1:21" ht="20.100000000000001" customHeight="1">
      <c r="B14" s="212" t="s">
        <v>263</v>
      </c>
      <c r="C14" s="201" t="s">
        <v>264</v>
      </c>
      <c r="D14" s="661">
        <f>ROUNDDOWN((L13/0.7),2)</f>
        <v>47.14</v>
      </c>
      <c r="E14" s="661"/>
      <c r="F14" s="660" t="e">
        <f>INT($F$12*D14/60)</f>
        <v>#REF!</v>
      </c>
      <c r="G14" s="660"/>
      <c r="H14" s="660" t="e">
        <f t="shared" si="1"/>
        <v>#REF!</v>
      </c>
      <c r="I14" s="660"/>
      <c r="J14" s="660">
        <f t="shared" si="2"/>
        <v>8734</v>
      </c>
      <c r="K14" s="660"/>
      <c r="L14" s="213"/>
      <c r="N14" s="207" t="s">
        <v>265</v>
      </c>
      <c r="O14" s="208">
        <v>0.34</v>
      </c>
      <c r="P14" s="209" t="e">
        <f>INT(T3*O14)</f>
        <v>#REF!</v>
      </c>
      <c r="Q14" s="233">
        <v>0.4</v>
      </c>
      <c r="R14" s="234" t="e">
        <f>INT(Q14*T3)</f>
        <v>#REF!</v>
      </c>
      <c r="S14" s="210">
        <v>0.46</v>
      </c>
      <c r="T14" s="209" t="e">
        <f>INT(S14*$T$3)</f>
        <v>#REF!</v>
      </c>
      <c r="U14" s="211"/>
    </row>
    <row r="15" spans="1:21" ht="20.100000000000001" customHeight="1">
      <c r="B15" s="214"/>
      <c r="C15" s="201" t="s">
        <v>266</v>
      </c>
      <c r="D15" s="659">
        <f>ROUNDDOWN((L13/0.6),2)</f>
        <v>55</v>
      </c>
      <c r="E15" s="659"/>
      <c r="F15" s="660" t="e">
        <f t="shared" si="0"/>
        <v>#REF!</v>
      </c>
      <c r="G15" s="660"/>
      <c r="H15" s="660" t="e">
        <f t="shared" si="1"/>
        <v>#REF!</v>
      </c>
      <c r="I15" s="660"/>
      <c r="J15" s="660">
        <f t="shared" si="2"/>
        <v>10190</v>
      </c>
      <c r="K15" s="660"/>
      <c r="L15" s="215"/>
      <c r="N15" s="207" t="s">
        <v>267</v>
      </c>
      <c r="O15" s="208">
        <v>0.44</v>
      </c>
      <c r="P15" s="209" t="e">
        <f>INT(T3*O15)</f>
        <v>#REF!</v>
      </c>
      <c r="Q15" s="207">
        <v>0.51</v>
      </c>
      <c r="R15" s="216" t="e">
        <f>INT(Q15*T3)</f>
        <v>#REF!</v>
      </c>
      <c r="S15" s="210">
        <v>0.6</v>
      </c>
      <c r="T15" s="209" t="e">
        <f>INT(S15*$T$3)</f>
        <v>#REF!</v>
      </c>
      <c r="U15" s="211"/>
    </row>
    <row r="16" spans="1:21" ht="20.100000000000001" customHeight="1">
      <c r="B16" s="205"/>
      <c r="C16" s="201" t="s">
        <v>261</v>
      </c>
      <c r="D16" s="664">
        <v>40</v>
      </c>
      <c r="E16" s="664"/>
      <c r="F16" s="665" t="e">
        <f t="shared" si="0"/>
        <v>#REF!</v>
      </c>
      <c r="G16" s="665"/>
      <c r="H16" s="665" t="e">
        <f t="shared" si="1"/>
        <v>#REF!</v>
      </c>
      <c r="I16" s="665"/>
      <c r="J16" s="665">
        <f t="shared" si="2"/>
        <v>7411</v>
      </c>
      <c r="K16" s="665"/>
      <c r="L16" s="206">
        <v>36</v>
      </c>
      <c r="N16" s="207" t="s">
        <v>268</v>
      </c>
      <c r="O16" s="208">
        <v>0.51</v>
      </c>
      <c r="P16" s="209" t="e">
        <f>INT(T3*O16)</f>
        <v>#REF!</v>
      </c>
      <c r="Q16" s="208">
        <v>0.6</v>
      </c>
      <c r="R16" s="209" t="e">
        <f>INT(Q16*T3)</f>
        <v>#REF!</v>
      </c>
      <c r="S16" s="210">
        <v>0.7</v>
      </c>
      <c r="T16" s="209" t="e">
        <f>INT(S16*$T$3)</f>
        <v>#REF!</v>
      </c>
      <c r="U16" s="211"/>
    </row>
    <row r="17" spans="1:21" ht="20.100000000000001" customHeight="1">
      <c r="B17" s="212" t="s">
        <v>269</v>
      </c>
      <c r="C17" s="201" t="s">
        <v>264</v>
      </c>
      <c r="D17" s="662">
        <f>ROUNDDOWN((L16/0.7),2)</f>
        <v>51.42</v>
      </c>
      <c r="E17" s="662"/>
      <c r="F17" s="663" t="e">
        <f t="shared" ref="F17:F21" si="3">INT($F$12*D17/60)</f>
        <v>#REF!</v>
      </c>
      <c r="G17" s="663"/>
      <c r="H17" s="663" t="e">
        <f t="shared" ref="H17:H21" si="4">INT($H$12*D17/60)</f>
        <v>#REF!</v>
      </c>
      <c r="I17" s="663"/>
      <c r="J17" s="663">
        <f t="shared" ref="J17:J21" si="5">INT($J$12*D17/60)</f>
        <v>9527</v>
      </c>
      <c r="K17" s="663"/>
      <c r="L17" s="213"/>
      <c r="N17" s="183"/>
      <c r="U17" s="217"/>
    </row>
    <row r="18" spans="1:21" ht="20.100000000000001" customHeight="1">
      <c r="B18" s="214"/>
      <c r="C18" s="201" t="s">
        <v>266</v>
      </c>
      <c r="D18" s="659">
        <f>ROUNDDOWN((L16/0.6),2)</f>
        <v>60</v>
      </c>
      <c r="E18" s="659"/>
      <c r="F18" s="660" t="e">
        <f t="shared" si="3"/>
        <v>#REF!</v>
      </c>
      <c r="G18" s="660"/>
      <c r="H18" s="660" t="e">
        <f t="shared" si="4"/>
        <v>#REF!</v>
      </c>
      <c r="I18" s="660"/>
      <c r="J18" s="660">
        <f t="shared" si="5"/>
        <v>11117</v>
      </c>
      <c r="K18" s="660"/>
      <c r="L18" s="218"/>
      <c r="N18" s="223"/>
      <c r="O18" s="194"/>
      <c r="P18" s="194"/>
      <c r="Q18" s="194"/>
      <c r="R18" s="194"/>
      <c r="S18" s="194"/>
      <c r="T18" s="194"/>
      <c r="U18" s="219"/>
    </row>
    <row r="19" spans="1:21" ht="20.100000000000001" customHeight="1">
      <c r="B19" s="205"/>
      <c r="C19" s="201" t="s">
        <v>261</v>
      </c>
      <c r="D19" s="661">
        <f>ROUNDDOWN((L19/0.9),2)</f>
        <v>43.33</v>
      </c>
      <c r="E19" s="661"/>
      <c r="F19" s="660" t="e">
        <f t="shared" si="3"/>
        <v>#REF!</v>
      </c>
      <c r="G19" s="660"/>
      <c r="H19" s="660" t="e">
        <f t="shared" si="4"/>
        <v>#REF!</v>
      </c>
      <c r="I19" s="660"/>
      <c r="J19" s="660">
        <f t="shared" si="5"/>
        <v>8028</v>
      </c>
      <c r="K19" s="660"/>
      <c r="L19" s="206">
        <v>39</v>
      </c>
      <c r="N19" s="223"/>
      <c r="O19" s="194"/>
      <c r="P19" s="225"/>
      <c r="Q19" s="194"/>
      <c r="R19" s="381"/>
      <c r="S19" s="194"/>
      <c r="T19" s="382"/>
      <c r="U19" s="220"/>
    </row>
    <row r="20" spans="1:21" ht="20.100000000000001" customHeight="1">
      <c r="B20" s="212" t="s">
        <v>270</v>
      </c>
      <c r="C20" s="201" t="s">
        <v>264</v>
      </c>
      <c r="D20" s="661">
        <f>ROUNDDOWN((L19/0.7),2)</f>
        <v>55.71</v>
      </c>
      <c r="E20" s="661"/>
      <c r="F20" s="660" t="e">
        <f t="shared" si="3"/>
        <v>#REF!</v>
      </c>
      <c r="G20" s="660"/>
      <c r="H20" s="660" t="e">
        <f t="shared" si="4"/>
        <v>#REF!</v>
      </c>
      <c r="I20" s="660"/>
      <c r="J20" s="660">
        <f t="shared" si="5"/>
        <v>10322</v>
      </c>
      <c r="K20" s="660"/>
      <c r="L20" s="213"/>
      <c r="N20" s="313"/>
      <c r="O20" s="194"/>
      <c r="P20" s="225"/>
      <c r="Q20" s="194"/>
      <c r="R20" s="381"/>
      <c r="S20" s="194"/>
      <c r="T20" s="382"/>
      <c r="U20" s="221"/>
    </row>
    <row r="21" spans="1:21" ht="20.100000000000001" customHeight="1">
      <c r="B21" s="214"/>
      <c r="C21" s="201" t="s">
        <v>266</v>
      </c>
      <c r="D21" s="659">
        <f>ROUNDDOWN((L19/0.6),2)</f>
        <v>65</v>
      </c>
      <c r="E21" s="659"/>
      <c r="F21" s="660" t="e">
        <f t="shared" si="3"/>
        <v>#REF!</v>
      </c>
      <c r="G21" s="660"/>
      <c r="H21" s="660" t="e">
        <f t="shared" si="4"/>
        <v>#REF!</v>
      </c>
      <c r="I21" s="660"/>
      <c r="J21" s="660">
        <f t="shared" si="5"/>
        <v>12043</v>
      </c>
      <c r="K21" s="660"/>
      <c r="L21" s="215"/>
      <c r="N21" s="223"/>
      <c r="O21" s="649"/>
      <c r="P21" s="653"/>
      <c r="Q21" s="649"/>
      <c r="R21" s="650"/>
      <c r="S21" s="649"/>
      <c r="T21" s="651"/>
      <c r="U21" s="222"/>
    </row>
    <row r="22" spans="1:21" ht="20.100000000000001" customHeight="1">
      <c r="N22" s="313"/>
      <c r="O22" s="649"/>
      <c r="P22" s="653"/>
      <c r="Q22" s="649"/>
      <c r="R22" s="650"/>
      <c r="S22" s="649"/>
      <c r="T22" s="651"/>
      <c r="U22" s="227"/>
    </row>
    <row r="23" spans="1:21" ht="20.100000000000001" customHeight="1">
      <c r="A23" s="676" t="s">
        <v>559</v>
      </c>
      <c r="B23" s="676"/>
      <c r="C23" s="676"/>
      <c r="D23" s="676"/>
      <c r="E23" s="676"/>
      <c r="F23" s="676"/>
      <c r="G23" s="676"/>
      <c r="N23" s="183" t="s">
        <v>271</v>
      </c>
    </row>
    <row r="24" spans="1:21" ht="20.100000000000001" customHeight="1">
      <c r="B24" s="181" t="s">
        <v>320</v>
      </c>
      <c r="N24" s="228" t="s">
        <v>272</v>
      </c>
    </row>
    <row r="25" spans="1:21" ht="20.100000000000001" customHeight="1">
      <c r="B25" s="654" t="s">
        <v>273</v>
      </c>
      <c r="C25" s="655"/>
      <c r="D25" s="655"/>
      <c r="E25" s="656"/>
      <c r="F25" s="654" t="s">
        <v>274</v>
      </c>
      <c r="G25" s="657"/>
      <c r="H25" s="658" t="s">
        <v>275</v>
      </c>
      <c r="I25" s="657"/>
      <c r="J25" s="658" t="s">
        <v>276</v>
      </c>
      <c r="K25" s="656"/>
      <c r="N25" s="228" t="s">
        <v>277</v>
      </c>
    </row>
    <row r="26" spans="1:21" ht="20.100000000000001" customHeight="1">
      <c r="B26" s="229" t="s">
        <v>558</v>
      </c>
      <c r="C26" s="309" t="s">
        <v>690</v>
      </c>
      <c r="D26" s="642" t="s">
        <v>278</v>
      </c>
      <c r="E26" s="643"/>
      <c r="F26" s="644" t="e">
        <f>F$16</f>
        <v>#REF!</v>
      </c>
      <c r="G26" s="645"/>
      <c r="H26" s="646" t="e">
        <f>INT(SUM(H$16+R$14+T21+T$19))</f>
        <v>#REF!</v>
      </c>
      <c r="I26" s="645"/>
      <c r="J26" s="646">
        <f>J$16</f>
        <v>7411</v>
      </c>
      <c r="K26" s="647"/>
      <c r="N26" s="181" t="s">
        <v>279</v>
      </c>
    </row>
    <row r="27" spans="1:21" ht="20.100000000000001" customHeight="1">
      <c r="B27" s="181" t="s">
        <v>560</v>
      </c>
      <c r="N27" s="181" t="s">
        <v>548</v>
      </c>
    </row>
    <row r="28" spans="1:21" ht="20.100000000000001" customHeight="1">
      <c r="B28" s="654" t="s">
        <v>273</v>
      </c>
      <c r="C28" s="655"/>
      <c r="D28" s="655"/>
      <c r="E28" s="656"/>
      <c r="F28" s="654" t="s">
        <v>274</v>
      </c>
      <c r="G28" s="657"/>
      <c r="H28" s="658" t="s">
        <v>275</v>
      </c>
      <c r="I28" s="657"/>
      <c r="J28" s="658" t="s">
        <v>276</v>
      </c>
      <c r="K28" s="656"/>
      <c r="N28" s="181" t="s">
        <v>280</v>
      </c>
    </row>
    <row r="29" spans="1:21" ht="20.100000000000001" customHeight="1">
      <c r="B29" s="229" t="s">
        <v>558</v>
      </c>
      <c r="C29" s="309" t="s">
        <v>407</v>
      </c>
      <c r="D29" s="642" t="s">
        <v>278</v>
      </c>
      <c r="E29" s="643"/>
      <c r="F29" s="644" t="e">
        <f>F26*0.8</f>
        <v>#REF!</v>
      </c>
      <c r="G29" s="645"/>
      <c r="H29" s="646" t="e">
        <f>H26*0.8</f>
        <v>#REF!</v>
      </c>
      <c r="I29" s="645"/>
      <c r="J29" s="646">
        <f>J26*0.8</f>
        <v>5928.8</v>
      </c>
      <c r="K29" s="647"/>
    </row>
    <row r="30" spans="1:21" ht="20.100000000000001" customHeight="1">
      <c r="A30" s="230"/>
      <c r="B30" s="180"/>
      <c r="C30" s="180"/>
      <c r="D30" s="180"/>
      <c r="E30" s="180"/>
      <c r="F30" s="180"/>
      <c r="G30" s="180"/>
      <c r="H30" s="180"/>
      <c r="I30" s="180"/>
      <c r="J30" s="180"/>
      <c r="K30" s="180"/>
      <c r="L30" s="230"/>
      <c r="N30" s="194"/>
      <c r="O30" s="224"/>
      <c r="P30" s="225"/>
      <c r="Q30" s="223"/>
      <c r="R30" s="226"/>
      <c r="S30" s="223"/>
      <c r="T30" s="182"/>
      <c r="U30" s="182"/>
    </row>
  </sheetData>
  <mergeCells count="81">
    <mergeCell ref="D26:E26"/>
    <mergeCell ref="F26:G26"/>
    <mergeCell ref="H26:I26"/>
    <mergeCell ref="J26:K26"/>
    <mergeCell ref="D29:E29"/>
    <mergeCell ref="F29:G29"/>
    <mergeCell ref="H29:I29"/>
    <mergeCell ref="J29:K29"/>
    <mergeCell ref="B28:E28"/>
    <mergeCell ref="F28:G28"/>
    <mergeCell ref="H28:I28"/>
    <mergeCell ref="J28:K28"/>
    <mergeCell ref="T21:T22"/>
    <mergeCell ref="B25:E25"/>
    <mergeCell ref="F25:G25"/>
    <mergeCell ref="H25:I25"/>
    <mergeCell ref="J25:K25"/>
    <mergeCell ref="O21:O22"/>
    <mergeCell ref="P21:P22"/>
    <mergeCell ref="Q21:Q22"/>
    <mergeCell ref="R21:R22"/>
    <mergeCell ref="S21:S22"/>
    <mergeCell ref="A23:G23"/>
    <mergeCell ref="D21:E21"/>
    <mergeCell ref="F21:G21"/>
    <mergeCell ref="H21:I21"/>
    <mergeCell ref="J21:K21"/>
    <mergeCell ref="D19:E19"/>
    <mergeCell ref="F19:G19"/>
    <mergeCell ref="H19:I19"/>
    <mergeCell ref="J19:K19"/>
    <mergeCell ref="D20:E20"/>
    <mergeCell ref="F20:G20"/>
    <mergeCell ref="H20:I20"/>
    <mergeCell ref="J20:K20"/>
    <mergeCell ref="D17:E17"/>
    <mergeCell ref="F17:G17"/>
    <mergeCell ref="H17:I17"/>
    <mergeCell ref="J17:K17"/>
    <mergeCell ref="D18:E18"/>
    <mergeCell ref="F18:G18"/>
    <mergeCell ref="H18:I18"/>
    <mergeCell ref="J18:K18"/>
    <mergeCell ref="D15:E15"/>
    <mergeCell ref="F15:G15"/>
    <mergeCell ref="H15:I15"/>
    <mergeCell ref="J15:K15"/>
    <mergeCell ref="D16:E16"/>
    <mergeCell ref="F16:G16"/>
    <mergeCell ref="H16:I16"/>
    <mergeCell ref="J16:K16"/>
    <mergeCell ref="D13:E13"/>
    <mergeCell ref="F13:G13"/>
    <mergeCell ref="H13:I13"/>
    <mergeCell ref="J13:K13"/>
    <mergeCell ref="D14:E14"/>
    <mergeCell ref="F14:G14"/>
    <mergeCell ref="H14:I14"/>
    <mergeCell ref="J14:K14"/>
    <mergeCell ref="S11:T11"/>
    <mergeCell ref="B12:C12"/>
    <mergeCell ref="D12:E12"/>
    <mergeCell ref="F12:G12"/>
    <mergeCell ref="H12:I12"/>
    <mergeCell ref="J12:K12"/>
    <mergeCell ref="A10:H10"/>
    <mergeCell ref="N10:Q10"/>
    <mergeCell ref="B11:C11"/>
    <mergeCell ref="D11:E11"/>
    <mergeCell ref="F11:G11"/>
    <mergeCell ref="H11:I11"/>
    <mergeCell ref="J11:K11"/>
    <mergeCell ref="N11:N12"/>
    <mergeCell ref="O11:P11"/>
    <mergeCell ref="Q11:R11"/>
    <mergeCell ref="I8:K8"/>
    <mergeCell ref="A1:T1"/>
    <mergeCell ref="C5:F5"/>
    <mergeCell ref="C6:F6"/>
    <mergeCell ref="C7:E7"/>
    <mergeCell ref="I7:K7"/>
  </mergeCells>
  <phoneticPr fontId="90" type="noConversion"/>
  <printOptions horizontalCentered="1" verticalCentered="1"/>
  <pageMargins left="0.82677165354330717" right="0.51181102362204722" top="0.9055118110236221" bottom="0.6692913385826772" header="0.55118110236220474" footer="0.51181102362204722"/>
  <pageSetup paperSize="9" scale="80" orientation="landscape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 codeName="Sheet13">
    <tabColor rgb="FF00B0F0"/>
  </sheetPr>
  <dimension ref="A1:Q22"/>
  <sheetViews>
    <sheetView view="pageBreakPreview" zoomScaleNormal="100" zoomScaleSheetLayoutView="100" workbookViewId="0">
      <pane ySplit="2" topLeftCell="A3" activePane="bottomLeft" state="frozen"/>
      <selection pane="bottomLeft" activeCell="E1" sqref="E1:F1"/>
    </sheetView>
  </sheetViews>
  <sheetFormatPr defaultColWidth="9" defaultRowHeight="30" customHeight="1"/>
  <cols>
    <col min="1" max="2" width="17.75" style="56" customWidth="1"/>
    <col min="3" max="3" width="6.5" style="57" customWidth="1"/>
    <col min="4" max="5" width="9.625" style="56" customWidth="1"/>
    <col min="6" max="12" width="9.625" style="58" customWidth="1"/>
    <col min="13" max="13" width="8.125" style="56" customWidth="1"/>
    <col min="14" max="19" width="9" style="1"/>
    <col min="20" max="20" width="15" style="1" bestFit="1" customWidth="1"/>
    <col min="21" max="16384" width="9" style="1"/>
  </cols>
  <sheetData>
    <row r="1" spans="1:17" s="2" customFormat="1" ht="24.95" customHeight="1">
      <c r="A1" s="677" t="s">
        <v>49</v>
      </c>
      <c r="B1" s="679" t="s">
        <v>50</v>
      </c>
      <c r="C1" s="679" t="s">
        <v>44</v>
      </c>
      <c r="D1" s="98" t="s">
        <v>87</v>
      </c>
      <c r="E1" s="683" t="s">
        <v>93</v>
      </c>
      <c r="F1" s="684"/>
      <c r="G1" s="683" t="s">
        <v>99</v>
      </c>
      <c r="H1" s="684"/>
      <c r="I1" s="683" t="s">
        <v>100</v>
      </c>
      <c r="J1" s="684"/>
      <c r="K1" s="683" t="s">
        <v>101</v>
      </c>
      <c r="L1" s="684"/>
      <c r="M1" s="681" t="s">
        <v>53</v>
      </c>
    </row>
    <row r="2" spans="1:17" s="2" customFormat="1" ht="24.95" customHeight="1">
      <c r="A2" s="678"/>
      <c r="B2" s="680"/>
      <c r="C2" s="680"/>
      <c r="D2" s="99" t="s">
        <v>51</v>
      </c>
      <c r="E2" s="99" t="s">
        <v>51</v>
      </c>
      <c r="F2" s="99" t="s">
        <v>52</v>
      </c>
      <c r="G2" s="99" t="s">
        <v>51</v>
      </c>
      <c r="H2" s="99" t="s">
        <v>52</v>
      </c>
      <c r="I2" s="99" t="s">
        <v>51</v>
      </c>
      <c r="J2" s="99" t="s">
        <v>52</v>
      </c>
      <c r="K2" s="99" t="s">
        <v>51</v>
      </c>
      <c r="L2" s="99" t="s">
        <v>52</v>
      </c>
      <c r="M2" s="682"/>
    </row>
    <row r="3" spans="1:17" ht="24.95" customHeight="1">
      <c r="A3" s="94" t="s">
        <v>102</v>
      </c>
      <c r="B3" s="93" t="s">
        <v>103</v>
      </c>
      <c r="C3" s="91" t="e">
        <f>#REF!</f>
        <v>#REF!</v>
      </c>
      <c r="D3" s="100" t="e">
        <f>#REF!</f>
        <v>#REF!</v>
      </c>
      <c r="E3" s="100" t="e">
        <f>#REF!</f>
        <v>#REF!</v>
      </c>
      <c r="F3" s="100" t="e">
        <f>#REF!</f>
        <v>#REF!</v>
      </c>
      <c r="G3" s="100" t="e">
        <f>#REF!</f>
        <v>#REF!</v>
      </c>
      <c r="H3" s="100" t="e">
        <f>#REF!</f>
        <v>#REF!</v>
      </c>
      <c r="I3" s="100" t="e">
        <f>#REF!</f>
        <v>#REF!</v>
      </c>
      <c r="J3" s="100" t="e">
        <f>#REF!</f>
        <v>#REF!</v>
      </c>
      <c r="K3" s="100" t="e">
        <f>#REF!</f>
        <v>#REF!</v>
      </c>
      <c r="L3" s="100" t="e">
        <f>#REF!</f>
        <v>#REF!</v>
      </c>
      <c r="M3" s="101" t="e">
        <f t="shared" ref="M3:M21" si="0">SUM(D3:L3)</f>
        <v>#REF!</v>
      </c>
      <c r="N3" s="85" t="e">
        <f>E3+F3</f>
        <v>#REF!</v>
      </c>
      <c r="O3" s="85" t="e">
        <f>G3+H3</f>
        <v>#REF!</v>
      </c>
      <c r="P3" s="85" t="e">
        <f>I3+J3</f>
        <v>#REF!</v>
      </c>
      <c r="Q3" s="85" t="e">
        <f>K3+L3</f>
        <v>#REF!</v>
      </c>
    </row>
    <row r="4" spans="1:17" ht="24.95" customHeight="1">
      <c r="A4" s="94" t="e">
        <f>#REF!</f>
        <v>#REF!</v>
      </c>
      <c r="B4" s="93" t="s">
        <v>112</v>
      </c>
      <c r="C4" s="91" t="s">
        <v>89</v>
      </c>
      <c r="D4" s="100" t="e">
        <f>#REF!</f>
        <v>#REF!</v>
      </c>
      <c r="E4" s="100" t="e">
        <f>#REF!</f>
        <v>#REF!</v>
      </c>
      <c r="F4" s="100" t="e">
        <f>#REF!</f>
        <v>#REF!</v>
      </c>
      <c r="G4" s="100"/>
      <c r="H4" s="100"/>
      <c r="I4" s="100"/>
      <c r="J4" s="100"/>
      <c r="K4" s="100"/>
      <c r="L4" s="100"/>
      <c r="M4" s="101" t="e">
        <f t="shared" si="0"/>
        <v>#REF!</v>
      </c>
      <c r="N4" s="85" t="e">
        <f t="shared" ref="N4:N20" si="1">E4+F4</f>
        <v>#REF!</v>
      </c>
      <c r="O4" s="85">
        <f t="shared" ref="O4:O20" si="2">G4+H4</f>
        <v>0</v>
      </c>
      <c r="P4" s="85">
        <f t="shared" ref="P4:P20" si="3">I4+J4</f>
        <v>0</v>
      </c>
      <c r="Q4" s="85">
        <f t="shared" ref="Q4:Q21" si="4">K4+L4</f>
        <v>0</v>
      </c>
    </row>
    <row r="5" spans="1:17" ht="24.95" customHeight="1">
      <c r="A5" s="94" t="e">
        <f>#REF!</f>
        <v>#REF!</v>
      </c>
      <c r="B5" s="93" t="s">
        <v>94</v>
      </c>
      <c r="C5" s="91" t="s">
        <v>89</v>
      </c>
      <c r="D5" s="100"/>
      <c r="E5" s="100"/>
      <c r="F5" s="100"/>
      <c r="G5" s="100" t="e">
        <f>#REF!</f>
        <v>#REF!</v>
      </c>
      <c r="H5" s="100" t="e">
        <f>#REF!</f>
        <v>#REF!</v>
      </c>
      <c r="I5" s="100" t="e">
        <f>#REF!</f>
        <v>#REF!</v>
      </c>
      <c r="J5" s="100" t="e">
        <f>#REF!</f>
        <v>#REF!</v>
      </c>
      <c r="K5" s="100" t="e">
        <f>#REF!</f>
        <v>#REF!</v>
      </c>
      <c r="L5" s="100" t="e">
        <f>#REF!</f>
        <v>#REF!</v>
      </c>
      <c r="M5" s="101" t="e">
        <f t="shared" si="0"/>
        <v>#REF!</v>
      </c>
      <c r="N5" s="85">
        <f t="shared" si="1"/>
        <v>0</v>
      </c>
      <c r="O5" s="85" t="e">
        <f t="shared" si="2"/>
        <v>#REF!</v>
      </c>
      <c r="P5" s="85" t="e">
        <f t="shared" si="3"/>
        <v>#REF!</v>
      </c>
      <c r="Q5" s="85" t="e">
        <f t="shared" si="4"/>
        <v>#REF!</v>
      </c>
    </row>
    <row r="6" spans="1:17" ht="24.95" customHeight="1">
      <c r="A6" s="94" t="s">
        <v>88</v>
      </c>
      <c r="B6" s="93" t="s">
        <v>104</v>
      </c>
      <c r="C6" s="91" t="s">
        <v>89</v>
      </c>
      <c r="D6" s="100" t="e">
        <f>#REF!</f>
        <v>#REF!</v>
      </c>
      <c r="E6" s="100" t="e">
        <f>#REF!</f>
        <v>#REF!</v>
      </c>
      <c r="F6" s="100" t="e">
        <f>#REF!</f>
        <v>#REF!</v>
      </c>
      <c r="G6" s="100" t="e">
        <f>#REF!</f>
        <v>#REF!</v>
      </c>
      <c r="H6" s="100" t="e">
        <f>#REF!</f>
        <v>#REF!</v>
      </c>
      <c r="I6" s="100" t="e">
        <f>#REF!</f>
        <v>#REF!</v>
      </c>
      <c r="J6" s="100" t="e">
        <f>#REF!</f>
        <v>#REF!</v>
      </c>
      <c r="K6" s="100" t="e">
        <f>#REF!</f>
        <v>#REF!</v>
      </c>
      <c r="L6" s="100" t="e">
        <f>#REF!</f>
        <v>#REF!</v>
      </c>
      <c r="M6" s="101" t="e">
        <f t="shared" si="0"/>
        <v>#REF!</v>
      </c>
      <c r="N6" s="85" t="e">
        <f t="shared" si="1"/>
        <v>#REF!</v>
      </c>
      <c r="O6" s="85" t="e">
        <f t="shared" si="2"/>
        <v>#REF!</v>
      </c>
      <c r="P6" s="85" t="e">
        <f t="shared" si="3"/>
        <v>#REF!</v>
      </c>
      <c r="Q6" s="85" t="e">
        <f t="shared" si="4"/>
        <v>#REF!</v>
      </c>
    </row>
    <row r="7" spans="1:17" ht="24.95" customHeight="1">
      <c r="A7" s="94" t="s">
        <v>54</v>
      </c>
      <c r="B7" s="93" t="s">
        <v>107</v>
      </c>
      <c r="C7" s="91" t="e">
        <f>#REF!</f>
        <v>#REF!</v>
      </c>
      <c r="D7" s="100" t="e">
        <f>#REF!</f>
        <v>#REF!</v>
      </c>
      <c r="E7" s="100" t="e">
        <f>#REF!</f>
        <v>#REF!</v>
      </c>
      <c r="F7" s="100" t="e">
        <f>#REF!</f>
        <v>#REF!</v>
      </c>
      <c r="G7" s="100" t="e">
        <f>#REF!</f>
        <v>#REF!</v>
      </c>
      <c r="H7" s="100" t="e">
        <f>#REF!</f>
        <v>#REF!</v>
      </c>
      <c r="I7" s="100" t="e">
        <f>#REF!</f>
        <v>#REF!</v>
      </c>
      <c r="J7" s="100" t="e">
        <f>#REF!</f>
        <v>#REF!</v>
      </c>
      <c r="K7" s="100" t="e">
        <f>#REF!</f>
        <v>#REF!</v>
      </c>
      <c r="L7" s="100" t="e">
        <f>#REF!</f>
        <v>#REF!</v>
      </c>
      <c r="M7" s="101" t="e">
        <f t="shared" si="0"/>
        <v>#REF!</v>
      </c>
      <c r="N7" s="85" t="e">
        <f t="shared" si="1"/>
        <v>#REF!</v>
      </c>
      <c r="O7" s="85" t="e">
        <f t="shared" si="2"/>
        <v>#REF!</v>
      </c>
      <c r="P7" s="85" t="e">
        <f t="shared" si="3"/>
        <v>#REF!</v>
      </c>
      <c r="Q7" s="85" t="e">
        <f t="shared" si="4"/>
        <v>#REF!</v>
      </c>
    </row>
    <row r="8" spans="1:17" ht="24.95" customHeight="1">
      <c r="A8" s="94" t="s">
        <v>55</v>
      </c>
      <c r="B8" s="93" t="s">
        <v>56</v>
      </c>
      <c r="C8" s="91" t="e">
        <f>#REF!</f>
        <v>#REF!</v>
      </c>
      <c r="D8" s="100" t="e">
        <f>#REF!</f>
        <v>#REF!</v>
      </c>
      <c r="E8" s="100" t="e">
        <f>#REF!</f>
        <v>#REF!</v>
      </c>
      <c r="F8" s="100" t="e">
        <f>#REF!</f>
        <v>#REF!</v>
      </c>
      <c r="G8" s="100" t="e">
        <f>#REF!</f>
        <v>#REF!</v>
      </c>
      <c r="H8" s="100" t="e">
        <f>#REF!</f>
        <v>#REF!</v>
      </c>
      <c r="I8" s="100" t="e">
        <f>#REF!</f>
        <v>#REF!</v>
      </c>
      <c r="J8" s="100" t="e">
        <f>#REF!</f>
        <v>#REF!</v>
      </c>
      <c r="K8" s="100" t="e">
        <f>#REF!</f>
        <v>#REF!</v>
      </c>
      <c r="L8" s="100" t="e">
        <f>#REF!</f>
        <v>#REF!</v>
      </c>
      <c r="M8" s="101" t="e">
        <f t="shared" si="0"/>
        <v>#REF!</v>
      </c>
      <c r="N8" s="85" t="e">
        <f t="shared" si="1"/>
        <v>#REF!</v>
      </c>
      <c r="O8" s="85" t="e">
        <f t="shared" si="2"/>
        <v>#REF!</v>
      </c>
      <c r="P8" s="85" t="e">
        <f t="shared" si="3"/>
        <v>#REF!</v>
      </c>
      <c r="Q8" s="85" t="e">
        <f t="shared" si="4"/>
        <v>#REF!</v>
      </c>
    </row>
    <row r="9" spans="1:17" ht="24.95" customHeight="1">
      <c r="A9" s="95" t="s">
        <v>70</v>
      </c>
      <c r="B9" s="96" t="s">
        <v>71</v>
      </c>
      <c r="C9" s="91" t="s">
        <v>48</v>
      </c>
      <c r="D9" s="100" t="e">
        <f>#REF!</f>
        <v>#REF!</v>
      </c>
      <c r="E9" s="100" t="e">
        <f>#REF!</f>
        <v>#REF!</v>
      </c>
      <c r="F9" s="100" t="e">
        <f>#REF!</f>
        <v>#REF!</v>
      </c>
      <c r="G9" s="100" t="e">
        <f>#REF!</f>
        <v>#REF!</v>
      </c>
      <c r="H9" s="100" t="e">
        <f>#REF!</f>
        <v>#REF!</v>
      </c>
      <c r="I9" s="100" t="e">
        <f>#REF!</f>
        <v>#REF!</v>
      </c>
      <c r="J9" s="100" t="e">
        <f>#REF!</f>
        <v>#REF!</v>
      </c>
      <c r="K9" s="100" t="e">
        <f>#REF!</f>
        <v>#REF!</v>
      </c>
      <c r="L9" s="100" t="e">
        <f>#REF!</f>
        <v>#REF!</v>
      </c>
      <c r="M9" s="101" t="e">
        <f t="shared" si="0"/>
        <v>#REF!</v>
      </c>
      <c r="N9" s="85" t="e">
        <f t="shared" si="1"/>
        <v>#REF!</v>
      </c>
      <c r="O9" s="85" t="e">
        <f t="shared" si="2"/>
        <v>#REF!</v>
      </c>
      <c r="P9" s="85" t="e">
        <f t="shared" si="3"/>
        <v>#REF!</v>
      </c>
      <c r="Q9" s="85" t="e">
        <f t="shared" si="4"/>
        <v>#REF!</v>
      </c>
    </row>
    <row r="10" spans="1:17" ht="24.95" customHeight="1">
      <c r="A10" s="95" t="s">
        <v>68</v>
      </c>
      <c r="B10" s="96" t="s">
        <v>69</v>
      </c>
      <c r="C10" s="102" t="s">
        <v>21</v>
      </c>
      <c r="D10" s="100" t="e">
        <f>#REF!</f>
        <v>#REF!</v>
      </c>
      <c r="E10" s="100" t="e">
        <f>#REF!</f>
        <v>#REF!</v>
      </c>
      <c r="F10" s="100" t="e">
        <f>#REF!</f>
        <v>#REF!</v>
      </c>
      <c r="G10" s="100" t="e">
        <f>#REF!</f>
        <v>#REF!</v>
      </c>
      <c r="H10" s="100" t="e">
        <f>#REF!</f>
        <v>#REF!</v>
      </c>
      <c r="I10" s="100" t="e">
        <f>#REF!</f>
        <v>#REF!</v>
      </c>
      <c r="J10" s="100" t="e">
        <f>#REF!</f>
        <v>#REF!</v>
      </c>
      <c r="K10" s="100" t="e">
        <f>#REF!</f>
        <v>#REF!</v>
      </c>
      <c r="L10" s="100" t="e">
        <f>#REF!</f>
        <v>#REF!</v>
      </c>
      <c r="M10" s="101" t="e">
        <f t="shared" si="0"/>
        <v>#REF!</v>
      </c>
      <c r="N10" s="85" t="e">
        <f t="shared" si="1"/>
        <v>#REF!</v>
      </c>
      <c r="O10" s="85" t="e">
        <f t="shared" si="2"/>
        <v>#REF!</v>
      </c>
      <c r="P10" s="85" t="e">
        <f t="shared" si="3"/>
        <v>#REF!</v>
      </c>
      <c r="Q10" s="85" t="e">
        <f t="shared" si="4"/>
        <v>#REF!</v>
      </c>
    </row>
    <row r="11" spans="1:17" ht="24.95" customHeight="1">
      <c r="A11" s="94" t="s">
        <v>116</v>
      </c>
      <c r="B11" s="93" t="s">
        <v>117</v>
      </c>
      <c r="C11" s="91" t="s">
        <v>21</v>
      </c>
      <c r="D11" s="100" t="e">
        <f>#REF!</f>
        <v>#REF!</v>
      </c>
      <c r="E11" s="100" t="e">
        <f>#REF!</f>
        <v>#REF!</v>
      </c>
      <c r="F11" s="100" t="e">
        <f>#REF!</f>
        <v>#REF!</v>
      </c>
      <c r="G11" s="100" t="e">
        <f>#REF!</f>
        <v>#REF!</v>
      </c>
      <c r="H11" s="100" t="e">
        <f>#REF!</f>
        <v>#REF!</v>
      </c>
      <c r="I11" s="100" t="e">
        <f>#REF!</f>
        <v>#REF!</v>
      </c>
      <c r="J11" s="100" t="e">
        <f>#REF!</f>
        <v>#REF!</v>
      </c>
      <c r="K11" s="100" t="e">
        <f>#REF!</f>
        <v>#REF!</v>
      </c>
      <c r="L11" s="100" t="e">
        <f>#REF!</f>
        <v>#REF!</v>
      </c>
      <c r="M11" s="101" t="e">
        <f t="shared" si="0"/>
        <v>#REF!</v>
      </c>
      <c r="N11" s="85" t="e">
        <f t="shared" si="1"/>
        <v>#REF!</v>
      </c>
      <c r="O11" s="85" t="e">
        <f t="shared" si="2"/>
        <v>#REF!</v>
      </c>
      <c r="P11" s="85" t="e">
        <f t="shared" si="3"/>
        <v>#REF!</v>
      </c>
      <c r="Q11" s="85" t="e">
        <f t="shared" si="4"/>
        <v>#REF!</v>
      </c>
    </row>
    <row r="12" spans="1:17" ht="24.95" customHeight="1">
      <c r="A12" s="94" t="s">
        <v>91</v>
      </c>
      <c r="B12" s="93" t="s">
        <v>92</v>
      </c>
      <c r="C12" s="91" t="s">
        <v>21</v>
      </c>
      <c r="D12" s="100" t="e">
        <f>#REF!</f>
        <v>#REF!</v>
      </c>
      <c r="E12" s="100"/>
      <c r="F12" s="100"/>
      <c r="G12" s="100"/>
      <c r="H12" s="100"/>
      <c r="I12" s="100"/>
      <c r="J12" s="100"/>
      <c r="K12" s="100"/>
      <c r="L12" s="100"/>
      <c r="M12" s="101" t="e">
        <f t="shared" si="0"/>
        <v>#REF!</v>
      </c>
      <c r="N12" s="85">
        <f t="shared" si="1"/>
        <v>0</v>
      </c>
      <c r="O12" s="85">
        <f t="shared" si="2"/>
        <v>0</v>
      </c>
      <c r="P12" s="85">
        <f t="shared" si="3"/>
        <v>0</v>
      </c>
      <c r="Q12" s="85">
        <f t="shared" si="4"/>
        <v>0</v>
      </c>
    </row>
    <row r="13" spans="1:17" ht="24.95" customHeight="1">
      <c r="A13" s="94" t="s">
        <v>62</v>
      </c>
      <c r="B13" s="93" t="s">
        <v>61</v>
      </c>
      <c r="C13" s="91" t="s">
        <v>21</v>
      </c>
      <c r="D13" s="100" t="e">
        <f>#REF!</f>
        <v>#REF!</v>
      </c>
      <c r="E13" s="100" t="e">
        <f>#REF!</f>
        <v>#REF!</v>
      </c>
      <c r="F13" s="100" t="e">
        <f>#REF!</f>
        <v>#REF!</v>
      </c>
      <c r="G13" s="100" t="e">
        <f>#REF!</f>
        <v>#REF!</v>
      </c>
      <c r="H13" s="103" t="e">
        <f>#REF!</f>
        <v>#REF!</v>
      </c>
      <c r="I13" s="100" t="e">
        <f>#REF!</f>
        <v>#REF!</v>
      </c>
      <c r="J13" s="100" t="e">
        <f>#REF!</f>
        <v>#REF!</v>
      </c>
      <c r="K13" s="100" t="e">
        <f>#REF!</f>
        <v>#REF!</v>
      </c>
      <c r="L13" s="100" t="e">
        <f>#REF!</f>
        <v>#REF!</v>
      </c>
      <c r="M13" s="101" t="e">
        <f t="shared" si="0"/>
        <v>#REF!</v>
      </c>
      <c r="N13" s="85" t="e">
        <f t="shared" si="1"/>
        <v>#REF!</v>
      </c>
      <c r="O13" s="85" t="e">
        <f t="shared" si="2"/>
        <v>#REF!</v>
      </c>
      <c r="P13" s="85" t="e">
        <f t="shared" si="3"/>
        <v>#REF!</v>
      </c>
      <c r="Q13" s="85" t="e">
        <f t="shared" si="4"/>
        <v>#REF!</v>
      </c>
    </row>
    <row r="14" spans="1:17" ht="24.95" customHeight="1">
      <c r="A14" s="94" t="s">
        <v>63</v>
      </c>
      <c r="B14" s="93" t="s">
        <v>57</v>
      </c>
      <c r="C14" s="91" t="s">
        <v>21</v>
      </c>
      <c r="D14" s="100" t="e">
        <f>#REF!</f>
        <v>#REF!</v>
      </c>
      <c r="E14" s="100" t="e">
        <f>#REF!</f>
        <v>#REF!</v>
      </c>
      <c r="F14" s="100" t="e">
        <f>#REF!</f>
        <v>#REF!</v>
      </c>
      <c r="G14" s="100" t="e">
        <f>#REF!</f>
        <v>#REF!</v>
      </c>
      <c r="H14" s="103" t="e">
        <f>#REF!</f>
        <v>#REF!</v>
      </c>
      <c r="I14" s="100" t="e">
        <f>#REF!</f>
        <v>#REF!</v>
      </c>
      <c r="J14" s="100" t="e">
        <f>#REF!</f>
        <v>#REF!</v>
      </c>
      <c r="K14" s="100" t="e">
        <f>#REF!</f>
        <v>#REF!</v>
      </c>
      <c r="L14" s="100" t="e">
        <f>#REF!</f>
        <v>#REF!</v>
      </c>
      <c r="M14" s="101" t="e">
        <f t="shared" si="0"/>
        <v>#REF!</v>
      </c>
      <c r="N14" s="85" t="e">
        <f t="shared" si="1"/>
        <v>#REF!</v>
      </c>
      <c r="O14" s="85" t="e">
        <f t="shared" si="2"/>
        <v>#REF!</v>
      </c>
      <c r="P14" s="85" t="e">
        <f t="shared" si="3"/>
        <v>#REF!</v>
      </c>
      <c r="Q14" s="85" t="e">
        <f t="shared" si="4"/>
        <v>#REF!</v>
      </c>
    </row>
    <row r="15" spans="1:17" ht="24.95" customHeight="1">
      <c r="A15" s="95" t="s">
        <v>95</v>
      </c>
      <c r="B15" s="96" t="s">
        <v>96</v>
      </c>
      <c r="C15" s="97" t="s">
        <v>21</v>
      </c>
      <c r="D15" s="100" t="e">
        <f>#REF!</f>
        <v>#REF!</v>
      </c>
      <c r="E15" s="100" t="e">
        <f>#REF!</f>
        <v>#REF!</v>
      </c>
      <c r="F15" s="100" t="e">
        <f>#REF!</f>
        <v>#REF!</v>
      </c>
      <c r="G15" s="100" t="e">
        <f>#REF!</f>
        <v>#REF!</v>
      </c>
      <c r="H15" s="103" t="e">
        <f>#REF!</f>
        <v>#REF!</v>
      </c>
      <c r="I15" s="100" t="e">
        <f>#REF!</f>
        <v>#REF!</v>
      </c>
      <c r="J15" s="100" t="e">
        <f>#REF!</f>
        <v>#REF!</v>
      </c>
      <c r="K15" s="100" t="e">
        <f>#REF!</f>
        <v>#REF!</v>
      </c>
      <c r="L15" s="100" t="e">
        <f>#REF!</f>
        <v>#REF!</v>
      </c>
      <c r="M15" s="101" t="e">
        <f t="shared" si="0"/>
        <v>#REF!</v>
      </c>
      <c r="N15" s="85" t="e">
        <f t="shared" si="1"/>
        <v>#REF!</v>
      </c>
      <c r="O15" s="85" t="e">
        <f t="shared" si="2"/>
        <v>#REF!</v>
      </c>
      <c r="P15" s="85" t="e">
        <f t="shared" si="3"/>
        <v>#REF!</v>
      </c>
      <c r="Q15" s="85" t="e">
        <f t="shared" si="4"/>
        <v>#REF!</v>
      </c>
    </row>
    <row r="16" spans="1:17" ht="24.95" customHeight="1">
      <c r="A16" s="94" t="s">
        <v>58</v>
      </c>
      <c r="B16" s="93" t="s">
        <v>98</v>
      </c>
      <c r="C16" s="91" t="s">
        <v>47</v>
      </c>
      <c r="D16" s="100"/>
      <c r="E16" s="100" t="e">
        <f>#REF!</f>
        <v>#REF!</v>
      </c>
      <c r="F16" s="100" t="e">
        <f>#REF!</f>
        <v>#REF!</v>
      </c>
      <c r="G16" s="100" t="e">
        <f>#REF!</f>
        <v>#REF!</v>
      </c>
      <c r="H16" s="103" t="e">
        <f>#REF!</f>
        <v>#REF!</v>
      </c>
      <c r="I16" s="100" t="e">
        <f>#REF!</f>
        <v>#REF!</v>
      </c>
      <c r="J16" s="100" t="e">
        <f>#REF!</f>
        <v>#REF!</v>
      </c>
      <c r="K16" s="100" t="e">
        <f>#REF!</f>
        <v>#REF!</v>
      </c>
      <c r="L16" s="100" t="e">
        <f>#REF!</f>
        <v>#REF!</v>
      </c>
      <c r="M16" s="101" t="e">
        <f t="shared" si="0"/>
        <v>#REF!</v>
      </c>
      <c r="N16" s="85" t="e">
        <f t="shared" si="1"/>
        <v>#REF!</v>
      </c>
      <c r="O16" s="85" t="e">
        <f t="shared" si="2"/>
        <v>#REF!</v>
      </c>
      <c r="P16" s="85" t="e">
        <f t="shared" si="3"/>
        <v>#REF!</v>
      </c>
      <c r="Q16" s="85" t="e">
        <f t="shared" si="4"/>
        <v>#REF!</v>
      </c>
    </row>
    <row r="17" spans="1:17" ht="24.95" customHeight="1">
      <c r="A17" s="94" t="s">
        <v>58</v>
      </c>
      <c r="B17" s="93" t="s">
        <v>59</v>
      </c>
      <c r="C17" s="91" t="s">
        <v>60</v>
      </c>
      <c r="D17" s="100" t="e">
        <f>#REF!</f>
        <v>#REF!</v>
      </c>
      <c r="E17" s="100"/>
      <c r="F17" s="100"/>
      <c r="G17" s="100"/>
      <c r="H17" s="103"/>
      <c r="I17" s="100"/>
      <c r="J17" s="100"/>
      <c r="K17" s="100"/>
      <c r="L17" s="100"/>
      <c r="M17" s="101" t="e">
        <f t="shared" si="0"/>
        <v>#REF!</v>
      </c>
      <c r="N17" s="85">
        <f t="shared" si="1"/>
        <v>0</v>
      </c>
      <c r="O17" s="85">
        <f t="shared" si="2"/>
        <v>0</v>
      </c>
      <c r="P17" s="85">
        <f t="shared" si="3"/>
        <v>0</v>
      </c>
      <c r="Q17" s="85">
        <f t="shared" si="4"/>
        <v>0</v>
      </c>
    </row>
    <row r="18" spans="1:17" s="90" customFormat="1" ht="24.95" customHeight="1">
      <c r="A18" s="94" t="s">
        <v>97</v>
      </c>
      <c r="B18" s="93" t="s">
        <v>90</v>
      </c>
      <c r="C18" s="91" t="s">
        <v>106</v>
      </c>
      <c r="D18" s="100" t="e">
        <f>#REF!</f>
        <v>#REF!</v>
      </c>
      <c r="E18" s="100" t="e">
        <f>#REF!</f>
        <v>#REF!</v>
      </c>
      <c r="F18" s="100" t="e">
        <f>#REF!</f>
        <v>#REF!</v>
      </c>
      <c r="G18" s="100" t="e">
        <f>#REF!</f>
        <v>#REF!</v>
      </c>
      <c r="H18" s="103" t="e">
        <f>#REF!</f>
        <v>#REF!</v>
      </c>
      <c r="I18" s="100" t="e">
        <f>#REF!</f>
        <v>#REF!</v>
      </c>
      <c r="J18" s="100" t="e">
        <f>#REF!</f>
        <v>#REF!</v>
      </c>
      <c r="K18" s="100" t="e">
        <f>#REF!</f>
        <v>#REF!</v>
      </c>
      <c r="L18" s="100" t="e">
        <f>#REF!</f>
        <v>#REF!</v>
      </c>
      <c r="M18" s="101" t="e">
        <f t="shared" si="0"/>
        <v>#REF!</v>
      </c>
      <c r="N18" s="89" t="e">
        <f t="shared" si="1"/>
        <v>#REF!</v>
      </c>
      <c r="O18" s="89" t="e">
        <f t="shared" si="2"/>
        <v>#REF!</v>
      </c>
      <c r="P18" s="89" t="e">
        <f t="shared" si="3"/>
        <v>#REF!</v>
      </c>
      <c r="Q18" s="89" t="e">
        <f t="shared" si="4"/>
        <v>#REF!</v>
      </c>
    </row>
    <row r="19" spans="1:17" s="90" customFormat="1" ht="24.95" customHeight="1">
      <c r="A19" s="92" t="s">
        <v>64</v>
      </c>
      <c r="B19" s="93" t="s">
        <v>65</v>
      </c>
      <c r="C19" s="91" t="s">
        <v>67</v>
      </c>
      <c r="D19" s="100" t="e">
        <f>#REF!</f>
        <v>#REF!</v>
      </c>
      <c r="E19" s="100" t="e">
        <f>#REF!</f>
        <v>#REF!</v>
      </c>
      <c r="F19" s="100" t="e">
        <f>#REF!</f>
        <v>#REF!</v>
      </c>
      <c r="G19" s="100" t="e">
        <f>#REF!</f>
        <v>#REF!</v>
      </c>
      <c r="H19" s="103" t="e">
        <f>#REF!</f>
        <v>#REF!</v>
      </c>
      <c r="I19" s="100" t="e">
        <f>#REF!</f>
        <v>#REF!</v>
      </c>
      <c r="J19" s="100" t="e">
        <f>#REF!</f>
        <v>#REF!</v>
      </c>
      <c r="K19" s="100" t="e">
        <f>#REF!</f>
        <v>#REF!</v>
      </c>
      <c r="L19" s="100" t="e">
        <f>#REF!</f>
        <v>#REF!</v>
      </c>
      <c r="M19" s="101" t="e">
        <f t="shared" si="0"/>
        <v>#REF!</v>
      </c>
      <c r="N19" s="89" t="e">
        <f t="shared" si="1"/>
        <v>#REF!</v>
      </c>
      <c r="O19" s="89" t="e">
        <f t="shared" si="2"/>
        <v>#REF!</v>
      </c>
      <c r="P19" s="89" t="e">
        <f t="shared" si="3"/>
        <v>#REF!</v>
      </c>
      <c r="Q19" s="89" t="e">
        <f t="shared" si="4"/>
        <v>#REF!</v>
      </c>
    </row>
    <row r="20" spans="1:17" s="90" customFormat="1" ht="24.95" customHeight="1">
      <c r="A20" s="94" t="s">
        <v>66</v>
      </c>
      <c r="B20" s="93" t="s">
        <v>65</v>
      </c>
      <c r="C20" s="91" t="s">
        <v>67</v>
      </c>
      <c r="D20" s="100" t="e">
        <f>#REF!</f>
        <v>#REF!</v>
      </c>
      <c r="E20" s="100" t="e">
        <f>#REF!</f>
        <v>#REF!</v>
      </c>
      <c r="F20" s="100" t="e">
        <f>#REF!</f>
        <v>#REF!</v>
      </c>
      <c r="G20" s="100" t="e">
        <f>#REF!</f>
        <v>#REF!</v>
      </c>
      <c r="H20" s="103" t="e">
        <f>#REF!</f>
        <v>#REF!</v>
      </c>
      <c r="I20" s="100" t="e">
        <f>#REF!</f>
        <v>#REF!</v>
      </c>
      <c r="J20" s="100" t="e">
        <f>#REF!</f>
        <v>#REF!</v>
      </c>
      <c r="K20" s="100" t="e">
        <f>#REF!</f>
        <v>#REF!</v>
      </c>
      <c r="L20" s="100" t="e">
        <f>#REF!</f>
        <v>#REF!</v>
      </c>
      <c r="M20" s="101" t="e">
        <f t="shared" si="0"/>
        <v>#REF!</v>
      </c>
      <c r="N20" s="89" t="e">
        <f t="shared" si="1"/>
        <v>#REF!</v>
      </c>
      <c r="O20" s="89" t="e">
        <f t="shared" si="2"/>
        <v>#REF!</v>
      </c>
      <c r="P20" s="89" t="e">
        <f t="shared" si="3"/>
        <v>#REF!</v>
      </c>
      <c r="Q20" s="89" t="e">
        <f t="shared" si="4"/>
        <v>#REF!</v>
      </c>
    </row>
    <row r="21" spans="1:17" ht="24.95" customHeight="1" thickBot="1">
      <c r="A21" s="104" t="s">
        <v>114</v>
      </c>
      <c r="B21" s="105" t="s">
        <v>115</v>
      </c>
      <c r="C21" s="106" t="s">
        <v>67</v>
      </c>
      <c r="D21" s="107"/>
      <c r="E21" s="107"/>
      <c r="F21" s="107"/>
      <c r="G21" s="107" t="e">
        <f>#REF!</f>
        <v>#REF!</v>
      </c>
      <c r="H21" s="108" t="e">
        <f>#REF!</f>
        <v>#REF!</v>
      </c>
      <c r="I21" s="107" t="e">
        <f>#REF!</f>
        <v>#REF!</v>
      </c>
      <c r="J21" s="107" t="e">
        <f>#REF!</f>
        <v>#REF!</v>
      </c>
      <c r="K21" s="107" t="e">
        <f>#REF!</f>
        <v>#REF!</v>
      </c>
      <c r="L21" s="107" t="e">
        <f>#REF!</f>
        <v>#REF!</v>
      </c>
      <c r="M21" s="109" t="e">
        <f t="shared" si="0"/>
        <v>#REF!</v>
      </c>
      <c r="N21" s="85">
        <f>E21+F21</f>
        <v>0</v>
      </c>
      <c r="O21" s="85" t="e">
        <f>G21+H21</f>
        <v>#REF!</v>
      </c>
      <c r="P21" s="85" t="e">
        <f>I21+J21</f>
        <v>#REF!</v>
      </c>
      <c r="Q21" s="85" t="e">
        <f t="shared" si="4"/>
        <v>#REF!</v>
      </c>
    </row>
    <row r="22" spans="1:17" ht="30" customHeight="1">
      <c r="A22" s="86"/>
      <c r="B22" s="86"/>
      <c r="C22" s="87"/>
      <c r="D22" s="86"/>
      <c r="E22" s="86"/>
      <c r="F22" s="88"/>
      <c r="G22" s="88"/>
      <c r="H22" s="88"/>
      <c r="I22" s="88"/>
      <c r="J22" s="88"/>
      <c r="K22" s="88"/>
      <c r="L22" s="88"/>
      <c r="M22" s="86"/>
    </row>
  </sheetData>
  <mergeCells count="8">
    <mergeCell ref="A1:A2"/>
    <mergeCell ref="B1:B2"/>
    <mergeCell ref="C1:C2"/>
    <mergeCell ref="M1:M2"/>
    <mergeCell ref="E1:F1"/>
    <mergeCell ref="G1:H1"/>
    <mergeCell ref="I1:J1"/>
    <mergeCell ref="K1:L1"/>
  </mergeCells>
  <phoneticPr fontId="90" type="noConversion"/>
  <printOptions horizontalCentered="1" verticalCentered="1"/>
  <pageMargins left="0.52" right="0.31496062992125984" top="1.1417322834645669" bottom="0.51181102362204722" header="0.78740157480314965" footer="0.43307086614173229"/>
  <pageSetup paperSize="9" scale="85" orientation="landscape" r:id="rId1"/>
  <headerFooter alignWithMargins="0">
    <oddHeader>&amp;C&amp;"굴림,굵게"&amp;18수  량  집  계  표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39a2e57c-b6ab-4ddf-a72c-c6b73aacf73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문서" ma:contentTypeID="0x0101007DD45926341B404F88E1F662BEEB64DC" ma:contentTypeVersion="10" ma:contentTypeDescription="새 문서를 만듭니다." ma:contentTypeScope="" ma:versionID="bda818e5dae33a69e9095e87b95133ca">
  <xsd:schema xmlns:xsd="http://www.w3.org/2001/XMLSchema" xmlns:xs="http://www.w3.org/2001/XMLSchema" xmlns:p="http://schemas.microsoft.com/office/2006/metadata/properties" xmlns:ns3="39a2e57c-b6ab-4ddf-a72c-c6b73aacf735" targetNamespace="http://schemas.microsoft.com/office/2006/metadata/properties" ma:root="true" ma:fieldsID="9e7c88776d422367b7a3349b0e5668e5" ns3:_="">
    <xsd:import namespace="39a2e57c-b6ab-4ddf-a72c-c6b73aacf735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ServiceLocation" minOccurs="0"/>
                <xsd:element ref="ns3:MediaLengthInSeconds" minOccurs="0"/>
                <xsd:element ref="ns3:_activity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9a2e57c-b6ab-4ddf-a72c-c6b73aacf73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_activity" ma:index="17" nillable="true" ma:displayName="_activity" ma:hidden="true" ma:internalName="_activity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콘텐츠 형식"/>
        <xsd:element ref="dc:title" minOccurs="0" maxOccurs="1" ma:index="4" ma:displayName="제목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CEC41F3-65AF-45B7-8160-9A60B5BC37AD}">
  <ds:schemaRefs>
    <ds:schemaRef ds:uri="http://schemas.microsoft.com/office/infopath/2007/PartnerControls"/>
    <ds:schemaRef ds:uri="http://purl.org/dc/terms/"/>
    <ds:schemaRef ds:uri="http://schemas.microsoft.com/office/2006/metadata/properties"/>
    <ds:schemaRef ds:uri="http://purl.org/dc/elements/1.1/"/>
    <ds:schemaRef ds:uri="39a2e57c-b6ab-4ddf-a72c-c6b73aacf735"/>
    <ds:schemaRef ds:uri="http://purl.org/dc/dcmitype/"/>
    <ds:schemaRef ds:uri="http://schemas.microsoft.com/office/2006/documentManagement/types"/>
    <ds:schemaRef ds:uri="http://schemas.openxmlformats.org/package/2006/metadata/core-properties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326A4469-58F2-4415-B342-3FE822FC9AA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E4E3C2D-4662-49AF-B4DB-58D81222126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9a2e57c-b6ab-4ddf-a72c-c6b73aacf73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16</vt:i4>
      </vt:variant>
      <vt:variant>
        <vt:lpstr>이름 지정된 범위</vt:lpstr>
      </vt:variant>
      <vt:variant>
        <vt:i4>20</vt:i4>
      </vt:variant>
    </vt:vector>
  </HeadingPairs>
  <TitlesOfParts>
    <vt:vector size="36" baseType="lpstr">
      <vt:lpstr>원가계산</vt:lpstr>
      <vt:lpstr>내역서</vt:lpstr>
      <vt:lpstr>관급자재</vt:lpstr>
      <vt:lpstr>한전공사비</vt:lpstr>
      <vt:lpstr>한전불입금</vt:lpstr>
      <vt:lpstr>토목단가목록</vt:lpstr>
      <vt:lpstr>단가기초산출</vt:lpstr>
      <vt:lpstr>일위대가 H=1200이하</vt:lpstr>
      <vt:lpstr>전선관배관토공물량산출 (2)</vt:lpstr>
      <vt:lpstr>건설기계</vt:lpstr>
      <vt:lpstr>전선관배관토공물량산출</vt:lpstr>
      <vt:lpstr>기초산출</vt:lpstr>
      <vt:lpstr>단가대비표</vt:lpstr>
      <vt:lpstr>가로등설치비 </vt:lpstr>
      <vt:lpstr>가로등철거비</vt:lpstr>
      <vt:lpstr>수량집계</vt:lpstr>
      <vt:lpstr>건설기계!Print_Area</vt:lpstr>
      <vt:lpstr>관급자재!Print_Area</vt:lpstr>
      <vt:lpstr>기초산출!Print_Area</vt:lpstr>
      <vt:lpstr>내역서!Print_Area</vt:lpstr>
      <vt:lpstr>단가기초산출!Print_Area</vt:lpstr>
      <vt:lpstr>단가대비표!Print_Area</vt:lpstr>
      <vt:lpstr>수량집계!Print_Area</vt:lpstr>
      <vt:lpstr>원가계산!Print_Area</vt:lpstr>
      <vt:lpstr>'일위대가 H=1200이하'!Print_Area</vt:lpstr>
      <vt:lpstr>전선관배관토공물량산출!Print_Area</vt:lpstr>
      <vt:lpstr>토목단가목록!Print_Area</vt:lpstr>
      <vt:lpstr>한전공사비!Print_Area</vt:lpstr>
      <vt:lpstr>한전불입금!Print_Area</vt:lpstr>
      <vt:lpstr>건설기계!Print_Titles</vt:lpstr>
      <vt:lpstr>관급자재!Print_Titles</vt:lpstr>
      <vt:lpstr>내역서!Print_Titles</vt:lpstr>
      <vt:lpstr>단가기초산출!Print_Titles</vt:lpstr>
      <vt:lpstr>단가대비표!Print_Titles</vt:lpstr>
      <vt:lpstr>수량집계!Print_Titles</vt:lpstr>
      <vt:lpstr>한전불입금!Print_Titles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user</cp:lastModifiedBy>
  <cp:lastPrinted>2026-10-19T00:22:07Z</cp:lastPrinted>
  <dcterms:created xsi:type="dcterms:W3CDTF">1999-05-06T04:13:00Z</dcterms:created>
  <dcterms:modified xsi:type="dcterms:W3CDTF">2026-10-29T22:37:57Z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VID2F1E1603">
    <vt:lpwstr/>
  </property>
  <property fmtid="{D5CDD505-2E9C-101B-9397-08002B2CF9AE}" pid="3" name="IVIDC">
    <vt:lpwstr/>
  </property>
  <property fmtid="{D5CDD505-2E9C-101B-9397-08002B2CF9AE}" pid="4" name="IVID362F13E8">
    <vt:lpwstr/>
  </property>
  <property fmtid="{D5CDD505-2E9C-101B-9397-08002B2CF9AE}" pid="5" name="IVID3A3618F1">
    <vt:lpwstr/>
  </property>
  <property fmtid="{D5CDD505-2E9C-101B-9397-08002B2CF9AE}" pid="6" name="IVID15E41318">
    <vt:lpwstr/>
  </property>
  <property fmtid="{D5CDD505-2E9C-101B-9397-08002B2CF9AE}" pid="7" name="IVID181914D9">
    <vt:lpwstr/>
  </property>
  <property fmtid="{D5CDD505-2E9C-101B-9397-08002B2CF9AE}" pid="8" name="IVID155815FB">
    <vt:lpwstr/>
  </property>
  <property fmtid="{D5CDD505-2E9C-101B-9397-08002B2CF9AE}" pid="9" name="IVIDD091BF0">
    <vt:lpwstr/>
  </property>
  <property fmtid="{D5CDD505-2E9C-101B-9397-08002B2CF9AE}" pid="10" name="IVID344CCFFC">
    <vt:lpwstr/>
  </property>
  <property fmtid="{D5CDD505-2E9C-101B-9397-08002B2CF9AE}" pid="11" name="IVID1A7D12ED">
    <vt:lpwstr/>
  </property>
  <property fmtid="{D5CDD505-2E9C-101B-9397-08002B2CF9AE}" pid="12" name="IVID1B2115FE">
    <vt:lpwstr/>
  </property>
  <property fmtid="{D5CDD505-2E9C-101B-9397-08002B2CF9AE}" pid="13" name="IVID35431BD0">
    <vt:lpwstr/>
  </property>
  <property fmtid="{D5CDD505-2E9C-101B-9397-08002B2CF9AE}" pid="14" name="IVID4637A884">
    <vt:lpwstr/>
  </property>
  <property fmtid="{D5CDD505-2E9C-101B-9397-08002B2CF9AE}" pid="15" name="IVID127C14F5">
    <vt:lpwstr/>
  </property>
  <property fmtid="{D5CDD505-2E9C-101B-9397-08002B2CF9AE}" pid="16" name="IVID1834F0DD">
    <vt:lpwstr/>
  </property>
  <property fmtid="{D5CDD505-2E9C-101B-9397-08002B2CF9AE}" pid="17" name="IVID312119E0">
    <vt:lpwstr/>
  </property>
  <property fmtid="{D5CDD505-2E9C-101B-9397-08002B2CF9AE}" pid="18" name="IVID1C5812DA">
    <vt:lpwstr/>
  </property>
  <property fmtid="{D5CDD505-2E9C-101B-9397-08002B2CF9AE}" pid="19" name="IVID173907ED">
    <vt:lpwstr/>
  </property>
  <property fmtid="{D5CDD505-2E9C-101B-9397-08002B2CF9AE}" pid="20" name="IVID1D3F17E2">
    <vt:lpwstr/>
  </property>
  <property fmtid="{D5CDD505-2E9C-101B-9397-08002B2CF9AE}" pid="21" name="IVID13451200">
    <vt:lpwstr/>
  </property>
  <property fmtid="{D5CDD505-2E9C-101B-9397-08002B2CF9AE}" pid="22" name="IVID121617DE">
    <vt:lpwstr/>
  </property>
  <property fmtid="{D5CDD505-2E9C-101B-9397-08002B2CF9AE}" pid="23" name="IVID13691AF2">
    <vt:lpwstr/>
  </property>
  <property fmtid="{D5CDD505-2E9C-101B-9397-08002B2CF9AE}" pid="24" name="IVID1A3B0AF0">
    <vt:lpwstr/>
  </property>
  <property fmtid="{D5CDD505-2E9C-101B-9397-08002B2CF9AE}" pid="25" name="IVID373F12DB">
    <vt:lpwstr/>
  </property>
  <property fmtid="{D5CDD505-2E9C-101B-9397-08002B2CF9AE}" pid="26" name="IVID274B1CF5">
    <vt:lpwstr/>
  </property>
  <property fmtid="{D5CDD505-2E9C-101B-9397-08002B2CF9AE}" pid="27" name="IVID2B4E17FA">
    <vt:lpwstr/>
  </property>
  <property fmtid="{D5CDD505-2E9C-101B-9397-08002B2CF9AE}" pid="28" name="IVID253D11EF">
    <vt:lpwstr/>
  </property>
  <property fmtid="{D5CDD505-2E9C-101B-9397-08002B2CF9AE}" pid="29" name="IVID102124BA">
    <vt:lpwstr/>
  </property>
  <property fmtid="{D5CDD505-2E9C-101B-9397-08002B2CF9AE}" pid="30" name="IVID3D1509D0">
    <vt:lpwstr/>
  </property>
  <property fmtid="{D5CDD505-2E9C-101B-9397-08002B2CF9AE}" pid="31" name="IVID35641901">
    <vt:lpwstr/>
  </property>
  <property fmtid="{D5CDD505-2E9C-101B-9397-08002B2CF9AE}" pid="32" name="IVID45E1ED9">
    <vt:lpwstr/>
  </property>
  <property fmtid="{D5CDD505-2E9C-101B-9397-08002B2CF9AE}" pid="33" name="IVID324113D1">
    <vt:lpwstr/>
  </property>
  <property fmtid="{D5CDD505-2E9C-101B-9397-08002B2CF9AE}" pid="34" name="IVID1A2D1903">
    <vt:lpwstr/>
  </property>
  <property fmtid="{D5CDD505-2E9C-101B-9397-08002B2CF9AE}" pid="35" name="IVID222F6E42">
    <vt:lpwstr/>
  </property>
  <property fmtid="{D5CDD505-2E9C-101B-9397-08002B2CF9AE}" pid="36" name="IVID137012E9">
    <vt:lpwstr/>
  </property>
  <property fmtid="{D5CDD505-2E9C-101B-9397-08002B2CF9AE}" pid="37" name="IVID17063A1C">
    <vt:lpwstr/>
  </property>
  <property fmtid="{D5CDD505-2E9C-101B-9397-08002B2CF9AE}" pid="38" name="IVID10FD1D6C">
    <vt:lpwstr/>
  </property>
  <property fmtid="{D5CDD505-2E9C-101B-9397-08002B2CF9AE}" pid="39" name="IVIDE5716EA">
    <vt:lpwstr/>
  </property>
  <property fmtid="{D5CDD505-2E9C-101B-9397-08002B2CF9AE}" pid="40" name="IVID2B470BE0">
    <vt:lpwstr/>
  </property>
  <property fmtid="{D5CDD505-2E9C-101B-9397-08002B2CF9AE}" pid="41" name="IVID272F08CF">
    <vt:lpwstr/>
  </property>
  <property fmtid="{D5CDD505-2E9C-101B-9397-08002B2CF9AE}" pid="42" name="IVID1A3517F4">
    <vt:lpwstr/>
  </property>
  <property fmtid="{D5CDD505-2E9C-101B-9397-08002B2CF9AE}" pid="43" name="IVID2B0E1302">
    <vt:lpwstr/>
  </property>
  <property fmtid="{D5CDD505-2E9C-101B-9397-08002B2CF9AE}" pid="44" name="IVID27641707">
    <vt:lpwstr/>
  </property>
  <property fmtid="{D5CDD505-2E9C-101B-9397-08002B2CF9AE}" pid="45" name="IVID193412D2">
    <vt:lpwstr/>
  </property>
  <property fmtid="{D5CDD505-2E9C-101B-9397-08002B2CF9AE}" pid="46" name="IVID304312E4">
    <vt:lpwstr/>
  </property>
  <property fmtid="{D5CDD505-2E9C-101B-9397-08002B2CF9AE}" pid="47" name="IVID173E1206">
    <vt:lpwstr/>
  </property>
  <property fmtid="{D5CDD505-2E9C-101B-9397-08002B2CF9AE}" pid="48" name="IVID1F4C07D1">
    <vt:lpwstr/>
  </property>
  <property fmtid="{D5CDD505-2E9C-101B-9397-08002B2CF9AE}" pid="49" name="IVIDA2712E7">
    <vt:lpwstr/>
  </property>
  <property fmtid="{D5CDD505-2E9C-101B-9397-08002B2CF9AE}" pid="50" name="IVID332613CE">
    <vt:lpwstr/>
  </property>
  <property fmtid="{D5CDD505-2E9C-101B-9397-08002B2CF9AE}" pid="51" name="IVID2F1A12FA">
    <vt:lpwstr/>
  </property>
  <property fmtid="{D5CDD505-2E9C-101B-9397-08002B2CF9AE}" pid="52" name="IVID306310DF">
    <vt:lpwstr/>
  </property>
  <property fmtid="{D5CDD505-2E9C-101B-9397-08002B2CF9AE}" pid="53" name="IVID1D2316E0">
    <vt:lpwstr/>
  </property>
  <property fmtid="{D5CDD505-2E9C-101B-9397-08002B2CF9AE}" pid="54" name="IVID240A1504">
    <vt:lpwstr/>
  </property>
  <property fmtid="{D5CDD505-2E9C-101B-9397-08002B2CF9AE}" pid="55" name="IVID89C16E7F">
    <vt:lpwstr/>
  </property>
  <property fmtid="{D5CDD505-2E9C-101B-9397-08002B2CF9AE}" pid="56" name="IVID332E19D7">
    <vt:lpwstr/>
  </property>
  <property fmtid="{D5CDD505-2E9C-101B-9397-08002B2CF9AE}" pid="57" name="IVID22261800">
    <vt:lpwstr/>
  </property>
  <property fmtid="{D5CDD505-2E9C-101B-9397-08002B2CF9AE}" pid="58" name="IVIDA651509">
    <vt:lpwstr/>
  </property>
  <property fmtid="{D5CDD505-2E9C-101B-9397-08002B2CF9AE}" pid="59" name="IVID3A1412D5">
    <vt:lpwstr/>
  </property>
  <property fmtid="{D5CDD505-2E9C-101B-9397-08002B2CF9AE}" pid="60" name="IVID136B13DA">
    <vt:lpwstr/>
  </property>
  <property fmtid="{D5CDD505-2E9C-101B-9397-08002B2CF9AE}" pid="61" name="IVID8531007">
    <vt:lpwstr/>
  </property>
  <property fmtid="{D5CDD505-2E9C-101B-9397-08002B2CF9AE}" pid="62" name="IVID1F3A13E8">
    <vt:lpwstr/>
  </property>
  <property fmtid="{D5CDD505-2E9C-101B-9397-08002B2CF9AE}" pid="63" name="IVID215109FC">
    <vt:lpwstr/>
  </property>
  <property fmtid="{D5CDD505-2E9C-101B-9397-08002B2CF9AE}" pid="64" name="IVID171C12DF">
    <vt:lpwstr/>
  </property>
  <property fmtid="{D5CDD505-2E9C-101B-9397-08002B2CF9AE}" pid="65" name="IVIDD3318CF">
    <vt:lpwstr/>
  </property>
  <property fmtid="{D5CDD505-2E9C-101B-9397-08002B2CF9AE}" pid="66" name="IVID1D3915FA">
    <vt:lpwstr/>
  </property>
  <property fmtid="{D5CDD505-2E9C-101B-9397-08002B2CF9AE}" pid="67" name="IVID266F16CF">
    <vt:lpwstr/>
  </property>
  <property fmtid="{D5CDD505-2E9C-101B-9397-08002B2CF9AE}" pid="68" name="IVID232310EC">
    <vt:lpwstr/>
  </property>
  <property fmtid="{D5CDD505-2E9C-101B-9397-08002B2CF9AE}" pid="69" name="IVID133D1AE5">
    <vt:lpwstr/>
  </property>
  <property fmtid="{D5CDD505-2E9C-101B-9397-08002B2CF9AE}" pid="70" name="IVIDF6113D9">
    <vt:lpwstr/>
  </property>
  <property fmtid="{D5CDD505-2E9C-101B-9397-08002B2CF9AE}" pid="71" name="IVID307414D1">
    <vt:lpwstr/>
  </property>
  <property fmtid="{D5CDD505-2E9C-101B-9397-08002B2CF9AE}" pid="72" name="IVID344B1400">
    <vt:lpwstr/>
  </property>
  <property fmtid="{D5CDD505-2E9C-101B-9397-08002B2CF9AE}" pid="73" name="IVID135B1DF5">
    <vt:lpwstr/>
  </property>
  <property fmtid="{D5CDD505-2E9C-101B-9397-08002B2CF9AE}" pid="74" name="IVID1A3716D3">
    <vt:lpwstr/>
  </property>
  <property fmtid="{D5CDD505-2E9C-101B-9397-08002B2CF9AE}" pid="75" name="IVIDD1916DB">
    <vt:lpwstr/>
  </property>
  <property fmtid="{D5CDD505-2E9C-101B-9397-08002B2CF9AE}" pid="76" name="IVID11431AF1">
    <vt:lpwstr/>
  </property>
  <property fmtid="{D5CDD505-2E9C-101B-9397-08002B2CF9AE}" pid="77" name="IVID1B2C19F3">
    <vt:lpwstr/>
  </property>
  <property fmtid="{D5CDD505-2E9C-101B-9397-08002B2CF9AE}" pid="78" name="IVIDD5E0FE6">
    <vt:lpwstr/>
  </property>
  <property fmtid="{D5CDD505-2E9C-101B-9397-08002B2CF9AE}" pid="79" name="IVID1B2C1B03">
    <vt:lpwstr/>
  </property>
  <property fmtid="{D5CDD505-2E9C-101B-9397-08002B2CF9AE}" pid="80" name="IVID21211CE4">
    <vt:lpwstr/>
  </property>
  <property fmtid="{D5CDD505-2E9C-101B-9397-08002B2CF9AE}" pid="81" name="IVID3B3714D9">
    <vt:lpwstr/>
  </property>
  <property fmtid="{D5CDD505-2E9C-101B-9397-08002B2CF9AE}" pid="82" name="IVID276F15E1">
    <vt:lpwstr/>
  </property>
  <property fmtid="{D5CDD505-2E9C-101B-9397-08002B2CF9AE}" pid="83" name="IVID1F1F12E3">
    <vt:lpwstr/>
  </property>
  <property fmtid="{D5CDD505-2E9C-101B-9397-08002B2CF9AE}" pid="84" name="IVID237213FC">
    <vt:lpwstr/>
  </property>
  <property fmtid="{D5CDD505-2E9C-101B-9397-08002B2CF9AE}" pid="85" name="IVID394A12FB">
    <vt:lpwstr/>
  </property>
  <property fmtid="{D5CDD505-2E9C-101B-9397-08002B2CF9AE}" pid="86" name="IVID384815D0">
    <vt:lpwstr/>
  </property>
  <property fmtid="{D5CDD505-2E9C-101B-9397-08002B2CF9AE}" pid="87" name="IVID3A3D1907">
    <vt:lpwstr/>
  </property>
  <property fmtid="{D5CDD505-2E9C-101B-9397-08002B2CF9AE}" pid="88" name="IVID24661A00">
    <vt:lpwstr/>
  </property>
  <property fmtid="{D5CDD505-2E9C-101B-9397-08002B2CF9AE}" pid="89" name="IVID332614FC">
    <vt:lpwstr/>
  </property>
  <property fmtid="{D5CDD505-2E9C-101B-9397-08002B2CF9AE}" pid="90" name="IVID2F2A13E5">
    <vt:lpwstr/>
  </property>
  <property fmtid="{D5CDD505-2E9C-101B-9397-08002B2CF9AE}" pid="91" name="IVID353C11E7">
    <vt:lpwstr/>
  </property>
  <property fmtid="{D5CDD505-2E9C-101B-9397-08002B2CF9AE}" pid="92" name="IVID28741007">
    <vt:lpwstr/>
  </property>
  <property fmtid="{D5CDD505-2E9C-101B-9397-08002B2CF9AE}" pid="93" name="IVID182118E9">
    <vt:lpwstr/>
  </property>
  <property fmtid="{D5CDD505-2E9C-101B-9397-08002B2CF9AE}" pid="94" name="IVID137812E5">
    <vt:lpwstr/>
  </property>
  <property fmtid="{D5CDD505-2E9C-101B-9397-08002B2CF9AE}" pid="95" name="IVID443811EF">
    <vt:lpwstr/>
  </property>
  <property fmtid="{D5CDD505-2E9C-101B-9397-08002B2CF9AE}" pid="96" name="IVID14221502">
    <vt:lpwstr/>
  </property>
  <property fmtid="{D5CDD505-2E9C-101B-9397-08002B2CF9AE}" pid="97" name="IVID4781801">
    <vt:lpwstr/>
  </property>
  <property fmtid="{D5CDD505-2E9C-101B-9397-08002B2CF9AE}" pid="98" name="IVID2E1109EA">
    <vt:lpwstr/>
  </property>
  <property fmtid="{D5CDD505-2E9C-101B-9397-08002B2CF9AE}" pid="99" name="IVIDF271602">
    <vt:lpwstr/>
  </property>
  <property fmtid="{D5CDD505-2E9C-101B-9397-08002B2CF9AE}" pid="100" name="IVID311116D9">
    <vt:lpwstr/>
  </property>
  <property fmtid="{D5CDD505-2E9C-101B-9397-08002B2CF9AE}" pid="101" name="IVID24747540">
    <vt:lpwstr/>
  </property>
  <property fmtid="{D5CDD505-2E9C-101B-9397-08002B2CF9AE}" pid="102" name="IVID3690C1D4">
    <vt:lpwstr/>
  </property>
  <property fmtid="{D5CDD505-2E9C-101B-9397-08002B2CF9AE}" pid="103" name="IVID354D13F9">
    <vt:lpwstr/>
  </property>
  <property fmtid="{D5CDD505-2E9C-101B-9397-08002B2CF9AE}" pid="104" name="IVID1A3718E2">
    <vt:lpwstr/>
  </property>
  <property fmtid="{D5CDD505-2E9C-101B-9397-08002B2CF9AE}" pid="105" name="IVID303E14D0">
    <vt:lpwstr/>
  </property>
  <property fmtid="{D5CDD505-2E9C-101B-9397-08002B2CF9AE}" pid="106" name="IVID3D681908">
    <vt:lpwstr/>
  </property>
  <property fmtid="{D5CDD505-2E9C-101B-9397-08002B2CF9AE}" pid="107" name="IVID74619ED">
    <vt:lpwstr/>
  </property>
  <property fmtid="{D5CDD505-2E9C-101B-9397-08002B2CF9AE}" pid="108" name="IVID143B14E9">
    <vt:lpwstr/>
  </property>
  <property fmtid="{D5CDD505-2E9C-101B-9397-08002B2CF9AE}" pid="109" name="IVIDE0715F1">
    <vt:lpwstr/>
  </property>
  <property fmtid="{D5CDD505-2E9C-101B-9397-08002B2CF9AE}" pid="110" name="IVID35371B06">
    <vt:lpwstr/>
  </property>
  <property fmtid="{D5CDD505-2E9C-101B-9397-08002B2CF9AE}" pid="111" name="IVID474A12E4">
    <vt:lpwstr/>
  </property>
  <property fmtid="{D5CDD505-2E9C-101B-9397-08002B2CF9AE}" pid="112" name="IVID3D1916E9">
    <vt:lpwstr/>
  </property>
  <property fmtid="{D5CDD505-2E9C-101B-9397-08002B2CF9AE}" pid="113" name="IVID3A5E19D0">
    <vt:lpwstr/>
  </property>
  <property fmtid="{D5CDD505-2E9C-101B-9397-08002B2CF9AE}" pid="114" name="IVID3B3616E1">
    <vt:lpwstr/>
  </property>
  <property fmtid="{D5CDD505-2E9C-101B-9397-08002B2CF9AE}" pid="115" name="IVID3E5613DE">
    <vt:lpwstr/>
  </property>
  <property fmtid="{D5CDD505-2E9C-101B-9397-08002B2CF9AE}" pid="116" name="IVID216C18E4">
    <vt:lpwstr/>
  </property>
  <property fmtid="{D5CDD505-2E9C-101B-9397-08002B2CF9AE}" pid="117" name="IVID12120FFE">
    <vt:lpwstr/>
  </property>
  <property fmtid="{D5CDD505-2E9C-101B-9397-08002B2CF9AE}" pid="118" name="IVID410F19FE">
    <vt:lpwstr/>
  </property>
  <property fmtid="{D5CDD505-2E9C-101B-9397-08002B2CF9AE}" pid="119" name="IVID3C5710EC">
    <vt:lpwstr/>
  </property>
  <property fmtid="{D5CDD505-2E9C-101B-9397-08002B2CF9AE}" pid="120" name="IVID252617E1">
    <vt:lpwstr/>
  </property>
  <property fmtid="{D5CDD505-2E9C-101B-9397-08002B2CF9AE}" pid="121" name="IVID14441AD9">
    <vt:lpwstr/>
  </property>
  <property fmtid="{D5CDD505-2E9C-101B-9397-08002B2CF9AE}" pid="122" name="IVID3A6114DA">
    <vt:lpwstr/>
  </property>
  <property fmtid="{D5CDD505-2E9C-101B-9397-08002B2CF9AE}" pid="123" name="IVIDD6F1AE5">
    <vt:lpwstr/>
  </property>
  <property fmtid="{D5CDD505-2E9C-101B-9397-08002B2CF9AE}" pid="124" name="IVID116317D2">
    <vt:lpwstr/>
  </property>
  <property fmtid="{D5CDD505-2E9C-101B-9397-08002B2CF9AE}" pid="125" name="IVID2A5E1D03">
    <vt:lpwstr/>
  </property>
  <property fmtid="{D5CDD505-2E9C-101B-9397-08002B2CF9AE}" pid="126" name="IVID10641008">
    <vt:lpwstr/>
  </property>
  <property fmtid="{D5CDD505-2E9C-101B-9397-08002B2CF9AE}" pid="127" name="IVID336010FB">
    <vt:lpwstr/>
  </property>
  <property fmtid="{D5CDD505-2E9C-101B-9397-08002B2CF9AE}" pid="128" name="IVID31361600">
    <vt:lpwstr/>
  </property>
  <property fmtid="{D5CDD505-2E9C-101B-9397-08002B2CF9AE}" pid="129" name="IVIDB5418FF">
    <vt:lpwstr/>
  </property>
  <property fmtid="{D5CDD505-2E9C-101B-9397-08002B2CF9AE}" pid="130" name="IVID26D927E4">
    <vt:lpwstr/>
  </property>
  <property fmtid="{D5CDD505-2E9C-101B-9397-08002B2CF9AE}" pid="131" name="IVID214514F4">
    <vt:lpwstr/>
  </property>
  <property fmtid="{D5CDD505-2E9C-101B-9397-08002B2CF9AE}" pid="132" name="IVID41571502">
    <vt:lpwstr/>
  </property>
  <property fmtid="{D5CDD505-2E9C-101B-9397-08002B2CF9AE}" pid="133" name="IVID12181CD3">
    <vt:lpwstr/>
  </property>
  <property fmtid="{D5CDD505-2E9C-101B-9397-08002B2CF9AE}" pid="134" name="IVIDC5918CF">
    <vt:lpwstr/>
  </property>
  <property fmtid="{D5CDD505-2E9C-101B-9397-08002B2CF9AE}" pid="135" name="IVID1B2A10EE">
    <vt:lpwstr/>
  </property>
  <property fmtid="{D5CDD505-2E9C-101B-9397-08002B2CF9AE}" pid="136" name="IVID214A19FD">
    <vt:lpwstr/>
  </property>
  <property fmtid="{D5CDD505-2E9C-101B-9397-08002B2CF9AE}" pid="137" name="IVID265A14F2">
    <vt:lpwstr/>
  </property>
  <property fmtid="{D5CDD505-2E9C-101B-9397-08002B2CF9AE}" pid="138" name="IVID365212F8">
    <vt:lpwstr/>
  </property>
  <property fmtid="{D5CDD505-2E9C-101B-9397-08002B2CF9AE}" pid="139" name="IVID241916FF">
    <vt:lpwstr/>
  </property>
  <property fmtid="{D5CDD505-2E9C-101B-9397-08002B2CF9AE}" pid="140" name="IVID1A1F17D3">
    <vt:lpwstr/>
  </property>
  <property fmtid="{D5CDD505-2E9C-101B-9397-08002B2CF9AE}" pid="141" name="IVID274012E7">
    <vt:lpwstr/>
  </property>
  <property fmtid="{D5CDD505-2E9C-101B-9397-08002B2CF9AE}" pid="142" name="IVID315C17ED">
    <vt:lpwstr/>
  </property>
  <property fmtid="{D5CDD505-2E9C-101B-9397-08002B2CF9AE}" pid="143" name="IVID39221CDF">
    <vt:lpwstr/>
  </property>
  <property fmtid="{D5CDD505-2E9C-101B-9397-08002B2CF9AE}" pid="144" name="IVID1818180B">
    <vt:lpwstr/>
  </property>
  <property fmtid="{D5CDD505-2E9C-101B-9397-08002B2CF9AE}" pid="145" name="IVID1B4E1AEB">
    <vt:lpwstr/>
  </property>
  <property fmtid="{D5CDD505-2E9C-101B-9397-08002B2CF9AE}" pid="146" name="IVID37681AF9">
    <vt:lpwstr/>
  </property>
  <property fmtid="{D5CDD505-2E9C-101B-9397-08002B2CF9AE}" pid="147" name="IVID55711FB">
    <vt:lpwstr/>
  </property>
  <property fmtid="{D5CDD505-2E9C-101B-9397-08002B2CF9AE}" pid="148" name="IVID232219E9">
    <vt:lpwstr/>
  </property>
  <property fmtid="{D5CDD505-2E9C-101B-9397-08002B2CF9AE}" pid="149" name="IVIDC4019F7">
    <vt:lpwstr/>
  </property>
  <property fmtid="{D5CDD505-2E9C-101B-9397-08002B2CF9AE}" pid="150" name="IVIDF3413FB">
    <vt:lpwstr/>
  </property>
  <property fmtid="{D5CDD505-2E9C-101B-9397-08002B2CF9AE}" pid="151" name="IVID2749150A">
    <vt:lpwstr/>
  </property>
  <property fmtid="{D5CDD505-2E9C-101B-9397-08002B2CF9AE}" pid="152" name="IVID45113D9">
    <vt:lpwstr/>
  </property>
  <property fmtid="{D5CDD505-2E9C-101B-9397-08002B2CF9AE}" pid="153" name="IVID12511208">
    <vt:lpwstr/>
  </property>
  <property fmtid="{D5CDD505-2E9C-101B-9397-08002B2CF9AE}" pid="154" name="IVID2E61150B">
    <vt:lpwstr/>
  </property>
  <property fmtid="{D5CDD505-2E9C-101B-9397-08002B2CF9AE}" pid="155" name="IVIDF2C10D3">
    <vt:lpwstr/>
  </property>
  <property fmtid="{D5CDD505-2E9C-101B-9397-08002B2CF9AE}" pid="156" name="IVID3D1E16EF">
    <vt:lpwstr/>
  </property>
  <property fmtid="{D5CDD505-2E9C-101B-9397-08002B2CF9AE}" pid="157" name="IVID404815D2">
    <vt:lpwstr/>
  </property>
  <property fmtid="{D5CDD505-2E9C-101B-9397-08002B2CF9AE}" pid="158" name="ContentTypeId">
    <vt:lpwstr>0x0101007DD45926341B404F88E1F662BEEB64DC</vt:lpwstr>
  </property>
  <property fmtid="{D5CDD505-2E9C-101B-9397-08002B2CF9AE}" pid="159" name="FDRClass">
    <vt:lpwstr>0</vt:lpwstr>
  </property>
  <property fmtid="{D5CDD505-2E9C-101B-9397-08002B2CF9AE}" pid="160" name="FDRSet">
    <vt:lpwstr>manual</vt:lpwstr>
  </property>
</Properties>
</file>